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МУНИЦИПАЛЬНЫЕ ПРОГРАММЫ\ОТЧЕТ ОБ ИСПОЛНЕНИИ МУН. ПРОГРАММЫ ЗА 2024 г\Постановление № 11 от 06.02.2025\"/>
    </mc:Choice>
  </mc:AlternateContent>
  <bookViews>
    <workbookView xWindow="-120" yWindow="-120" windowWidth="19440" windowHeight="15000"/>
  </bookViews>
  <sheets>
    <sheet name="приложение № 2" sheetId="1" r:id="rId1"/>
  </sheets>
  <definedNames>
    <definedName name="_xlnm._FilterDatabase" localSheetId="0" hidden="1">'приложение № 2'!$A$14:$AB$444</definedName>
    <definedName name="_xlnm.Print_Area" localSheetId="0">'приложение № 2'!$A$1:$AD$444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75" i="1" l="1"/>
  <c r="Q176" i="1"/>
  <c r="Q177" i="1"/>
  <c r="Q181" i="1"/>
  <c r="Q182" i="1"/>
  <c r="Q183" i="1"/>
  <c r="Q154" i="1"/>
  <c r="Q155" i="1"/>
  <c r="Q156" i="1"/>
  <c r="Q442" i="1"/>
  <c r="P440" i="1"/>
  <c r="Q313" i="1"/>
  <c r="Q314" i="1"/>
  <c r="Q315" i="1"/>
  <c r="Q316" i="1"/>
  <c r="P315" i="1"/>
  <c r="Q409" i="1"/>
  <c r="Q410" i="1"/>
  <c r="Q411" i="1"/>
  <c r="Q429" i="1"/>
  <c r="Q417" i="1"/>
  <c r="Q256" i="1"/>
  <c r="Q257" i="1"/>
  <c r="Q258" i="1"/>
  <c r="Q262" i="1"/>
  <c r="Q263" i="1"/>
  <c r="Q264" i="1"/>
  <c r="P181" i="1"/>
  <c r="P182" i="1"/>
  <c r="P183" i="1"/>
  <c r="P184" i="1"/>
  <c r="P190" i="1"/>
  <c r="Q225" i="1"/>
  <c r="Q190" i="1" l="1"/>
  <c r="F198" i="1"/>
  <c r="F197" i="1"/>
  <c r="F196" i="1"/>
  <c r="Q194" i="1"/>
  <c r="Q193" i="1" s="1"/>
  <c r="P194" i="1"/>
  <c r="O194" i="1"/>
  <c r="O193" i="1" s="1"/>
  <c r="N194" i="1"/>
  <c r="N193" i="1" s="1"/>
  <c r="M194" i="1"/>
  <c r="M193" i="1" s="1"/>
  <c r="L194" i="1"/>
  <c r="K194" i="1"/>
  <c r="K193" i="1" s="1"/>
  <c r="J194" i="1"/>
  <c r="J193" i="1" s="1"/>
  <c r="I194" i="1"/>
  <c r="I193" i="1" s="1"/>
  <c r="H194" i="1"/>
  <c r="G194" i="1"/>
  <c r="G193" i="1" s="1"/>
  <c r="P193" i="1"/>
  <c r="L193" i="1"/>
  <c r="H193" i="1"/>
  <c r="F193" i="1"/>
  <c r="F199" i="1"/>
  <c r="H199" i="1"/>
  <c r="L199" i="1"/>
  <c r="G200" i="1"/>
  <c r="G199" i="1" s="1"/>
  <c r="H200" i="1"/>
  <c r="I200" i="1"/>
  <c r="I199" i="1" s="1"/>
  <c r="J200" i="1"/>
  <c r="J199" i="1" s="1"/>
  <c r="K200" i="1"/>
  <c r="K199" i="1" s="1"/>
  <c r="L200" i="1"/>
  <c r="M200" i="1"/>
  <c r="M199" i="1" s="1"/>
  <c r="N200" i="1"/>
  <c r="N199" i="1" s="1"/>
  <c r="O200" i="1"/>
  <c r="O199" i="1" s="1"/>
  <c r="P200" i="1"/>
  <c r="P199" i="1" s="1"/>
  <c r="Q200" i="1"/>
  <c r="Q199" i="1" s="1"/>
  <c r="F202" i="1"/>
  <c r="F203" i="1"/>
  <c r="F204" i="1"/>
  <c r="Q166" i="1"/>
  <c r="Q167" i="1"/>
  <c r="Q168" i="1"/>
  <c r="Q88" i="1"/>
  <c r="Q89" i="1"/>
  <c r="Q90" i="1"/>
  <c r="Q125" i="1"/>
  <c r="Q126" i="1"/>
  <c r="Q127" i="1"/>
  <c r="P124" i="1"/>
  <c r="P125" i="1"/>
  <c r="P126" i="1"/>
  <c r="P90" i="1" s="1"/>
  <c r="P127" i="1"/>
  <c r="Q91" i="1"/>
  <c r="P91" i="1"/>
  <c r="Q161" i="1"/>
  <c r="F141" i="1"/>
  <c r="F140" i="1"/>
  <c r="F139" i="1"/>
  <c r="F138" i="1"/>
  <c r="Q137" i="1"/>
  <c r="Q136" i="1" s="1"/>
  <c r="P137" i="1"/>
  <c r="O137" i="1"/>
  <c r="N137" i="1"/>
  <c r="M137" i="1"/>
  <c r="L137" i="1"/>
  <c r="K137" i="1"/>
  <c r="J137" i="1"/>
  <c r="I137" i="1"/>
  <c r="H137" i="1"/>
  <c r="G137" i="1"/>
  <c r="F137" i="1"/>
  <c r="P136" i="1"/>
  <c r="O136" i="1"/>
  <c r="N136" i="1"/>
  <c r="M136" i="1"/>
  <c r="L136" i="1"/>
  <c r="K136" i="1"/>
  <c r="J136" i="1"/>
  <c r="I136" i="1"/>
  <c r="H136" i="1"/>
  <c r="G136" i="1"/>
  <c r="F136" i="1"/>
  <c r="F143" i="1"/>
  <c r="F142" i="1" s="1"/>
  <c r="G144" i="1"/>
  <c r="H144" i="1"/>
  <c r="I144" i="1"/>
  <c r="J144" i="1"/>
  <c r="K144" i="1"/>
  <c r="L144" i="1"/>
  <c r="M144" i="1"/>
  <c r="N144" i="1"/>
  <c r="O144" i="1"/>
  <c r="P144" i="1"/>
  <c r="Q144" i="1"/>
  <c r="G145" i="1"/>
  <c r="H145" i="1"/>
  <c r="I145" i="1"/>
  <c r="J145" i="1"/>
  <c r="K145" i="1"/>
  <c r="L145" i="1"/>
  <c r="M145" i="1"/>
  <c r="N145" i="1"/>
  <c r="O145" i="1"/>
  <c r="P145" i="1"/>
  <c r="Q145" i="1"/>
  <c r="G146" i="1"/>
  <c r="H146" i="1"/>
  <c r="I146" i="1"/>
  <c r="J146" i="1"/>
  <c r="K146" i="1"/>
  <c r="L146" i="1"/>
  <c r="M146" i="1"/>
  <c r="N146" i="1"/>
  <c r="O146" i="1"/>
  <c r="P146" i="1"/>
  <c r="Q146" i="1"/>
  <c r="G147" i="1"/>
  <c r="H147" i="1"/>
  <c r="I147" i="1"/>
  <c r="J147" i="1"/>
  <c r="K147" i="1"/>
  <c r="L147" i="1"/>
  <c r="M147" i="1"/>
  <c r="N147" i="1"/>
  <c r="O147" i="1"/>
  <c r="P147" i="1"/>
  <c r="Q147" i="1"/>
  <c r="Q108" i="1"/>
  <c r="Q27" i="1"/>
  <c r="P27" i="1"/>
  <c r="F54" i="1"/>
  <c r="F53" i="1"/>
  <c r="F52" i="1"/>
  <c r="Q50" i="1"/>
  <c r="Q49" i="1" s="1"/>
  <c r="P50" i="1"/>
  <c r="P49" i="1" s="1"/>
  <c r="O50" i="1"/>
  <c r="N50" i="1"/>
  <c r="M50" i="1"/>
  <c r="M49" i="1" s="1"/>
  <c r="L50" i="1"/>
  <c r="L49" i="1" s="1"/>
  <c r="K50" i="1"/>
  <c r="J50" i="1"/>
  <c r="I50" i="1"/>
  <c r="I49" i="1" s="1"/>
  <c r="H50" i="1"/>
  <c r="H49" i="1" s="1"/>
  <c r="G50" i="1"/>
  <c r="F50" i="1"/>
  <c r="O49" i="1"/>
  <c r="N49" i="1"/>
  <c r="K49" i="1"/>
  <c r="J49" i="1"/>
  <c r="G49" i="1"/>
  <c r="F49" i="1"/>
  <c r="G57" i="1"/>
  <c r="H57" i="1"/>
  <c r="I57" i="1"/>
  <c r="J57" i="1"/>
  <c r="K57" i="1"/>
  <c r="L57" i="1"/>
  <c r="M57" i="1"/>
  <c r="N57" i="1"/>
  <c r="O57" i="1"/>
  <c r="P57" i="1"/>
  <c r="Q57" i="1"/>
  <c r="G58" i="1"/>
  <c r="H58" i="1"/>
  <c r="I58" i="1"/>
  <c r="J58" i="1"/>
  <c r="K58" i="1"/>
  <c r="L58" i="1"/>
  <c r="M58" i="1"/>
  <c r="N58" i="1"/>
  <c r="O58" i="1"/>
  <c r="P58" i="1"/>
  <c r="Q58" i="1"/>
  <c r="G59" i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F44" i="1"/>
  <c r="F43" i="1" s="1"/>
  <c r="G44" i="1"/>
  <c r="G43" i="1" s="1"/>
  <c r="H44" i="1"/>
  <c r="H43" i="1" s="1"/>
  <c r="I44" i="1"/>
  <c r="I43" i="1" s="1"/>
  <c r="J44" i="1"/>
  <c r="J43" i="1" s="1"/>
  <c r="K44" i="1"/>
  <c r="K43" i="1" s="1"/>
  <c r="L44" i="1"/>
  <c r="L43" i="1" s="1"/>
  <c r="M44" i="1"/>
  <c r="M43" i="1" s="1"/>
  <c r="N44" i="1"/>
  <c r="N43" i="1" s="1"/>
  <c r="O44" i="1"/>
  <c r="O43" i="1" s="1"/>
  <c r="P44" i="1"/>
  <c r="P43" i="1" s="1"/>
  <c r="Q44" i="1"/>
  <c r="Q43" i="1" s="1"/>
  <c r="F46" i="1"/>
  <c r="F47" i="1"/>
  <c r="F48" i="1"/>
  <c r="F415" i="1" l="1"/>
  <c r="F417" i="1"/>
  <c r="Q416" i="1"/>
  <c r="F356" i="1"/>
  <c r="F357" i="1" s="1"/>
  <c r="F332" i="1"/>
  <c r="F286" i="1"/>
  <c r="F289" i="1"/>
  <c r="F281" i="1"/>
  <c r="F280" i="1" s="1"/>
  <c r="Q265" i="1"/>
  <c r="Q189" i="1"/>
  <c r="Q169" i="1"/>
  <c r="F116" i="1" l="1"/>
  <c r="Q26" i="1"/>
  <c r="Q25" i="1" s="1"/>
  <c r="F275" i="1" l="1"/>
  <c r="F276" i="1" s="1"/>
  <c r="F269" i="1"/>
  <c r="F270" i="1" s="1"/>
  <c r="F257" i="1"/>
  <c r="F230" i="1"/>
  <c r="F229" i="1" s="1"/>
  <c r="F224" i="1"/>
  <c r="F212" i="1"/>
  <c r="F211" i="1" s="1"/>
  <c r="F206" i="1"/>
  <c r="F205" i="1" s="1"/>
  <c r="F187" i="1"/>
  <c r="F184" i="1"/>
  <c r="F183" i="1"/>
  <c r="F182" i="1"/>
  <c r="F175" i="1" l="1"/>
  <c r="F181" i="1" s="1"/>
  <c r="F161" i="1"/>
  <c r="F160" i="1" s="1"/>
  <c r="F154" i="1"/>
  <c r="F149" i="1"/>
  <c r="F150" i="1"/>
  <c r="F148" i="1"/>
  <c r="F131" i="1"/>
  <c r="F132" i="1"/>
  <c r="Q124" i="1"/>
  <c r="F125" i="1"/>
  <c r="F124" i="1" s="1"/>
  <c r="F130" i="1" s="1"/>
  <c r="F119" i="1"/>
  <c r="F118" i="1" s="1"/>
  <c r="F95" i="1"/>
  <c r="F94" i="1"/>
  <c r="F79" i="1"/>
  <c r="F75" i="1"/>
  <c r="F74" i="1" s="1"/>
  <c r="F73" i="1" s="1"/>
  <c r="F68" i="1"/>
  <c r="F67" i="1" s="1"/>
  <c r="F25" i="1"/>
  <c r="F19" i="1"/>
  <c r="F327" i="1" l="1"/>
  <c r="F335" i="1"/>
  <c r="F336" i="1"/>
  <c r="F339" i="1"/>
  <c r="F340" i="1"/>
  <c r="F341" i="1"/>
  <c r="F342" i="1"/>
  <c r="F345" i="1"/>
  <c r="F346" i="1"/>
  <c r="F347" i="1"/>
  <c r="F348" i="1"/>
  <c r="F351" i="1"/>
  <c r="F352" i="1"/>
  <c r="F353" i="1"/>
  <c r="F354" i="1"/>
  <c r="F359" i="1"/>
  <c r="F360" i="1"/>
  <c r="F363" i="1"/>
  <c r="F364" i="1"/>
  <c r="F365" i="1"/>
  <c r="F366" i="1"/>
  <c r="F369" i="1"/>
  <c r="F370" i="1"/>
  <c r="F371" i="1"/>
  <c r="F372" i="1"/>
  <c r="F381" i="1"/>
  <c r="F382" i="1"/>
  <c r="F383" i="1"/>
  <c r="F384" i="1"/>
  <c r="F387" i="1"/>
  <c r="F388" i="1"/>
  <c r="F389" i="1"/>
  <c r="F390" i="1"/>
  <c r="F393" i="1"/>
  <c r="F394" i="1"/>
  <c r="F395" i="1"/>
  <c r="F396" i="1"/>
  <c r="F399" i="1"/>
  <c r="F400" i="1"/>
  <c r="F401" i="1"/>
  <c r="F402" i="1"/>
  <c r="F405" i="1"/>
  <c r="F406" i="1"/>
  <c r="F407" i="1"/>
  <c r="F408" i="1"/>
  <c r="F418" i="1"/>
  <c r="F419" i="1"/>
  <c r="F420" i="1"/>
  <c r="F432" i="1"/>
  <c r="F431" i="1"/>
  <c r="F430" i="1"/>
  <c r="F429" i="1"/>
  <c r="F330" i="1"/>
  <c r="F329" i="1"/>
  <c r="F328" i="1"/>
  <c r="F291" i="1"/>
  <c r="F290" i="1"/>
  <c r="F285" i="1"/>
  <c r="F284" i="1"/>
  <c r="F283" i="1"/>
  <c r="F279" i="1"/>
  <c r="F278" i="1"/>
  <c r="F277" i="1"/>
  <c r="F273" i="1"/>
  <c r="F272" i="1"/>
  <c r="F271" i="1"/>
  <c r="F246" i="1"/>
  <c r="F245" i="1"/>
  <c r="F244" i="1"/>
  <c r="F243" i="1"/>
  <c r="F240" i="1"/>
  <c r="F239" i="1"/>
  <c r="F238" i="1"/>
  <c r="F237" i="1"/>
  <c r="F222" i="1"/>
  <c r="F221" i="1"/>
  <c r="F220" i="1"/>
  <c r="F219" i="1"/>
  <c r="F216" i="1"/>
  <c r="F215" i="1"/>
  <c r="F214" i="1"/>
  <c r="F210" i="1"/>
  <c r="F209" i="1"/>
  <c r="F207" i="1"/>
  <c r="F192" i="1"/>
  <c r="F191" i="1"/>
  <c r="F190" i="1"/>
  <c r="F234" i="1" l="1"/>
  <c r="F233" i="1"/>
  <c r="F232" i="1"/>
  <c r="F228" i="1"/>
  <c r="F227" i="1"/>
  <c r="G188" i="1"/>
  <c r="H188" i="1"/>
  <c r="I188" i="1"/>
  <c r="J188" i="1"/>
  <c r="K188" i="1"/>
  <c r="L188" i="1"/>
  <c r="M188" i="1"/>
  <c r="N188" i="1"/>
  <c r="O188" i="1"/>
  <c r="P188" i="1"/>
  <c r="Q188" i="1"/>
  <c r="F122" i="1"/>
  <c r="F123" i="1"/>
  <c r="F133" i="1"/>
  <c r="F134" i="1"/>
  <c r="F135" i="1"/>
  <c r="F151" i="1"/>
  <c r="F145" i="1" s="1"/>
  <c r="F152" i="1"/>
  <c r="F146" i="1" s="1"/>
  <c r="F153" i="1"/>
  <c r="F147" i="1" s="1"/>
  <c r="F163" i="1"/>
  <c r="F164" i="1"/>
  <c r="F165" i="1"/>
  <c r="F117" i="1"/>
  <c r="F78" i="1"/>
  <c r="F77" i="1"/>
  <c r="F76" i="1"/>
  <c r="F66" i="1" l="1"/>
  <c r="F60" i="1" s="1"/>
  <c r="F65" i="1"/>
  <c r="F59" i="1" s="1"/>
  <c r="F64" i="1"/>
  <c r="F58" i="1" s="1"/>
  <c r="F63" i="1"/>
  <c r="F57" i="1" s="1"/>
  <c r="F42" i="1"/>
  <c r="F41" i="1"/>
  <c r="F40" i="1"/>
  <c r="F39" i="1"/>
  <c r="F36" i="1"/>
  <c r="F35" i="1"/>
  <c r="F34" i="1"/>
  <c r="F33" i="1"/>
  <c r="Q96" i="1" l="1"/>
  <c r="Q32" i="1" l="1"/>
  <c r="P32" i="1" l="1"/>
  <c r="O32" i="1" l="1"/>
  <c r="N107" i="1"/>
  <c r="N32" i="1" l="1"/>
  <c r="M32" i="1" l="1"/>
  <c r="M97" i="1"/>
  <c r="M108" i="1"/>
  <c r="N97" i="1"/>
  <c r="N106" i="1"/>
  <c r="L32" i="1" l="1"/>
  <c r="M96" i="1"/>
  <c r="M107" i="1"/>
  <c r="N96" i="1"/>
  <c r="P96" i="1"/>
  <c r="K32" i="1" l="1"/>
  <c r="M106" i="1"/>
  <c r="M95" i="1"/>
  <c r="M94" i="1" s="1"/>
  <c r="J32" i="1" l="1"/>
  <c r="P264" i="1"/>
  <c r="F300" i="1"/>
  <c r="F299" i="1"/>
  <c r="F298" i="1"/>
  <c r="I32" i="1" l="1"/>
  <c r="F100" i="1"/>
  <c r="F101" i="1"/>
  <c r="I101" i="1"/>
  <c r="J101" i="1"/>
  <c r="J100" i="1" s="1"/>
  <c r="M100" i="1"/>
  <c r="N101" i="1"/>
  <c r="F103" i="1"/>
  <c r="P98" i="1"/>
  <c r="G32" i="1" l="1"/>
  <c r="H32" i="1"/>
  <c r="N100" i="1"/>
  <c r="O275" i="1"/>
  <c r="F32" i="1" l="1"/>
  <c r="F157" i="1"/>
  <c r="P161" i="1"/>
  <c r="O161" i="1"/>
  <c r="O160" i="1" s="1"/>
  <c r="O154" i="1" s="1"/>
  <c r="N161" i="1"/>
  <c r="N160" i="1" s="1"/>
  <c r="N154" i="1" s="1"/>
  <c r="M161" i="1"/>
  <c r="M160" i="1" s="1"/>
  <c r="M154" i="1" s="1"/>
  <c r="L161" i="1"/>
  <c r="L155" i="1" s="1"/>
  <c r="K161" i="1"/>
  <c r="K160" i="1" s="1"/>
  <c r="K154" i="1" s="1"/>
  <c r="J161" i="1"/>
  <c r="J160" i="1" s="1"/>
  <c r="J154" i="1" s="1"/>
  <c r="I161" i="1"/>
  <c r="I155" i="1" s="1"/>
  <c r="H161" i="1"/>
  <c r="H155" i="1" s="1"/>
  <c r="G161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Q157" i="1"/>
  <c r="P157" i="1"/>
  <c r="O157" i="1"/>
  <c r="N157" i="1"/>
  <c r="M157" i="1"/>
  <c r="L157" i="1"/>
  <c r="K157" i="1"/>
  <c r="J157" i="1"/>
  <c r="I157" i="1"/>
  <c r="H157" i="1"/>
  <c r="G157" i="1"/>
  <c r="P156" i="1"/>
  <c r="O156" i="1"/>
  <c r="N156" i="1"/>
  <c r="M156" i="1"/>
  <c r="L156" i="1"/>
  <c r="K156" i="1"/>
  <c r="J156" i="1"/>
  <c r="I156" i="1"/>
  <c r="H156" i="1"/>
  <c r="G156" i="1"/>
  <c r="Q73" i="1"/>
  <c r="P74" i="1"/>
  <c r="P73" i="1" s="1"/>
  <c r="O74" i="1"/>
  <c r="O73" i="1" s="1"/>
  <c r="O67" i="1" s="1"/>
  <c r="N74" i="1"/>
  <c r="N73" i="1" s="1"/>
  <c r="N67" i="1" s="1"/>
  <c r="M74" i="1"/>
  <c r="M73" i="1" s="1"/>
  <c r="M67" i="1" s="1"/>
  <c r="L74" i="1"/>
  <c r="L73" i="1" s="1"/>
  <c r="L67" i="1" s="1"/>
  <c r="K74" i="1"/>
  <c r="K73" i="1" s="1"/>
  <c r="K67" i="1" s="1"/>
  <c r="J74" i="1"/>
  <c r="J73" i="1" s="1"/>
  <c r="J67" i="1" s="1"/>
  <c r="I74" i="1"/>
  <c r="I68" i="1" s="1"/>
  <c r="H74" i="1"/>
  <c r="H73" i="1" s="1"/>
  <c r="H67" i="1" s="1"/>
  <c r="G74" i="1"/>
  <c r="Q72" i="1"/>
  <c r="P72" i="1"/>
  <c r="O72" i="1"/>
  <c r="N72" i="1"/>
  <c r="M72" i="1"/>
  <c r="L72" i="1"/>
  <c r="K72" i="1"/>
  <c r="J72" i="1"/>
  <c r="I72" i="1"/>
  <c r="H72" i="1"/>
  <c r="G72" i="1"/>
  <c r="F72" i="1"/>
  <c r="Q71" i="1"/>
  <c r="P71" i="1"/>
  <c r="O71" i="1"/>
  <c r="N71" i="1"/>
  <c r="M71" i="1"/>
  <c r="L71" i="1"/>
  <c r="K71" i="1"/>
  <c r="J71" i="1"/>
  <c r="I71" i="1"/>
  <c r="H71" i="1"/>
  <c r="G71" i="1"/>
  <c r="F71" i="1"/>
  <c r="Q70" i="1"/>
  <c r="P70" i="1"/>
  <c r="O70" i="1"/>
  <c r="N70" i="1"/>
  <c r="M70" i="1"/>
  <c r="L70" i="1"/>
  <c r="K70" i="1"/>
  <c r="J70" i="1"/>
  <c r="I70" i="1"/>
  <c r="H70" i="1"/>
  <c r="G70" i="1"/>
  <c r="F70" i="1"/>
  <c r="P69" i="1"/>
  <c r="O69" i="1"/>
  <c r="N69" i="1"/>
  <c r="M69" i="1"/>
  <c r="L69" i="1"/>
  <c r="K69" i="1"/>
  <c r="J69" i="1"/>
  <c r="I69" i="1"/>
  <c r="H69" i="1"/>
  <c r="G69" i="1"/>
  <c r="I160" i="1" l="1"/>
  <c r="I154" i="1" s="1"/>
  <c r="L68" i="1"/>
  <c r="M155" i="1"/>
  <c r="P68" i="1"/>
  <c r="N68" i="1"/>
  <c r="M68" i="1"/>
  <c r="I73" i="1"/>
  <c r="I67" i="1" s="1"/>
  <c r="L160" i="1"/>
  <c r="L154" i="1" s="1"/>
  <c r="J155" i="1"/>
  <c r="Q160" i="1"/>
  <c r="P155" i="1"/>
  <c r="P67" i="1"/>
  <c r="N155" i="1"/>
  <c r="H160" i="1"/>
  <c r="H154" i="1" s="1"/>
  <c r="P160" i="1"/>
  <c r="G155" i="1"/>
  <c r="K155" i="1"/>
  <c r="O155" i="1"/>
  <c r="G160" i="1"/>
  <c r="J68" i="1"/>
  <c r="H68" i="1"/>
  <c r="G68" i="1"/>
  <c r="K68" i="1"/>
  <c r="O68" i="1"/>
  <c r="G73" i="1"/>
  <c r="G264" i="1"/>
  <c r="H264" i="1"/>
  <c r="I264" i="1"/>
  <c r="J264" i="1"/>
  <c r="K264" i="1"/>
  <c r="L264" i="1"/>
  <c r="M264" i="1"/>
  <c r="N264" i="1"/>
  <c r="O264" i="1"/>
  <c r="G265" i="1"/>
  <c r="H265" i="1"/>
  <c r="I265" i="1"/>
  <c r="J265" i="1"/>
  <c r="K265" i="1"/>
  <c r="L265" i="1"/>
  <c r="M265" i="1"/>
  <c r="N265" i="1"/>
  <c r="O265" i="1"/>
  <c r="P265" i="1"/>
  <c r="G266" i="1"/>
  <c r="H266" i="1"/>
  <c r="I266" i="1"/>
  <c r="J266" i="1"/>
  <c r="K266" i="1"/>
  <c r="L266" i="1"/>
  <c r="M266" i="1"/>
  <c r="N266" i="1"/>
  <c r="O266" i="1"/>
  <c r="P266" i="1"/>
  <c r="Q266" i="1"/>
  <c r="G267" i="1"/>
  <c r="H267" i="1"/>
  <c r="I267" i="1"/>
  <c r="J267" i="1"/>
  <c r="K267" i="1"/>
  <c r="L267" i="1"/>
  <c r="M267" i="1"/>
  <c r="N267" i="1"/>
  <c r="O267" i="1"/>
  <c r="P267" i="1"/>
  <c r="Q267" i="1"/>
  <c r="Q287" i="1"/>
  <c r="Q286" i="1" s="1"/>
  <c r="P287" i="1"/>
  <c r="P286" i="1" s="1"/>
  <c r="O287" i="1"/>
  <c r="O286" i="1" s="1"/>
  <c r="N287" i="1"/>
  <c r="N286" i="1" s="1"/>
  <c r="M287" i="1"/>
  <c r="M286" i="1" s="1"/>
  <c r="L287" i="1"/>
  <c r="L286" i="1" s="1"/>
  <c r="K287" i="1"/>
  <c r="K286" i="1" s="1"/>
  <c r="J287" i="1"/>
  <c r="J286" i="1" s="1"/>
  <c r="I287" i="1"/>
  <c r="I286" i="1" s="1"/>
  <c r="H287" i="1"/>
  <c r="H286" i="1" s="1"/>
  <c r="G287" i="1"/>
  <c r="Q281" i="1"/>
  <c r="Q280" i="1" s="1"/>
  <c r="P281" i="1"/>
  <c r="O281" i="1"/>
  <c r="N281" i="1"/>
  <c r="N280" i="1" s="1"/>
  <c r="M281" i="1"/>
  <c r="M280" i="1" s="1"/>
  <c r="L281" i="1"/>
  <c r="L280" i="1" s="1"/>
  <c r="K281" i="1"/>
  <c r="K280" i="1" s="1"/>
  <c r="J281" i="1"/>
  <c r="J280" i="1" s="1"/>
  <c r="I281" i="1"/>
  <c r="I280" i="1" s="1"/>
  <c r="H281" i="1"/>
  <c r="H280" i="1" s="1"/>
  <c r="G281" i="1"/>
  <c r="G183" i="1"/>
  <c r="H183" i="1"/>
  <c r="I183" i="1"/>
  <c r="J183" i="1"/>
  <c r="K183" i="1"/>
  <c r="L183" i="1"/>
  <c r="M183" i="1"/>
  <c r="N183" i="1"/>
  <c r="O183" i="1"/>
  <c r="G184" i="1"/>
  <c r="H184" i="1"/>
  <c r="I184" i="1"/>
  <c r="J184" i="1"/>
  <c r="K184" i="1"/>
  <c r="L184" i="1"/>
  <c r="M184" i="1"/>
  <c r="N184" i="1"/>
  <c r="O184" i="1"/>
  <c r="Q184" i="1"/>
  <c r="G185" i="1"/>
  <c r="H185" i="1"/>
  <c r="I185" i="1"/>
  <c r="J185" i="1"/>
  <c r="K185" i="1"/>
  <c r="L185" i="1"/>
  <c r="M185" i="1"/>
  <c r="N185" i="1"/>
  <c r="O185" i="1"/>
  <c r="P185" i="1"/>
  <c r="Q185" i="1"/>
  <c r="G186" i="1"/>
  <c r="H186" i="1"/>
  <c r="I186" i="1"/>
  <c r="J186" i="1"/>
  <c r="K186" i="1"/>
  <c r="L186" i="1"/>
  <c r="M186" i="1"/>
  <c r="N186" i="1"/>
  <c r="O186" i="1"/>
  <c r="P186" i="1"/>
  <c r="Q186" i="1"/>
  <c r="Q242" i="1"/>
  <c r="Q241" i="1" s="1"/>
  <c r="P242" i="1"/>
  <c r="P241" i="1" s="1"/>
  <c r="O242" i="1"/>
  <c r="O241" i="1" s="1"/>
  <c r="M242" i="1"/>
  <c r="M241" i="1" s="1"/>
  <c r="L242" i="1"/>
  <c r="L241" i="1" s="1"/>
  <c r="K242" i="1"/>
  <c r="K241" i="1" s="1"/>
  <c r="J242" i="1"/>
  <c r="J241" i="1" s="1"/>
  <c r="I242" i="1"/>
  <c r="I241" i="1" s="1"/>
  <c r="H242" i="1"/>
  <c r="H241" i="1" s="1"/>
  <c r="G242" i="1"/>
  <c r="G280" i="1" l="1"/>
  <c r="P280" i="1"/>
  <c r="G241" i="1"/>
  <c r="G286" i="1"/>
  <c r="O280" i="1"/>
  <c r="P154" i="1"/>
  <c r="G154" i="1"/>
  <c r="G67" i="1"/>
  <c r="N242" i="1"/>
  <c r="N241" i="1" s="1"/>
  <c r="F241" i="1" l="1"/>
  <c r="F242" i="1"/>
  <c r="F426" i="1"/>
  <c r="F425" i="1"/>
  <c r="F424" i="1"/>
  <c r="F423" i="1"/>
  <c r="Q428" i="1"/>
  <c r="Q427" i="1" s="1"/>
  <c r="Q421" i="1" s="1"/>
  <c r="P428" i="1"/>
  <c r="P427" i="1" s="1"/>
  <c r="P421" i="1" s="1"/>
  <c r="O428" i="1"/>
  <c r="O427" i="1" s="1"/>
  <c r="O421" i="1" s="1"/>
  <c r="N428" i="1"/>
  <c r="M428" i="1"/>
  <c r="M422" i="1" s="1"/>
  <c r="L428" i="1"/>
  <c r="L427" i="1" s="1"/>
  <c r="L421" i="1" s="1"/>
  <c r="K428" i="1"/>
  <c r="K422" i="1" s="1"/>
  <c r="J428" i="1"/>
  <c r="I428" i="1"/>
  <c r="I427" i="1" s="1"/>
  <c r="I421" i="1" s="1"/>
  <c r="H428" i="1"/>
  <c r="H427" i="1" s="1"/>
  <c r="H421" i="1" s="1"/>
  <c r="G428" i="1"/>
  <c r="Q426" i="1"/>
  <c r="P426" i="1"/>
  <c r="O426" i="1"/>
  <c r="N426" i="1"/>
  <c r="M426" i="1"/>
  <c r="L426" i="1"/>
  <c r="K426" i="1"/>
  <c r="J426" i="1"/>
  <c r="I426" i="1"/>
  <c r="H426" i="1"/>
  <c r="G426" i="1"/>
  <c r="Q425" i="1"/>
  <c r="P425" i="1"/>
  <c r="O425" i="1"/>
  <c r="N425" i="1"/>
  <c r="M425" i="1"/>
  <c r="L425" i="1"/>
  <c r="K425" i="1"/>
  <c r="J425" i="1"/>
  <c r="I425" i="1"/>
  <c r="H425" i="1"/>
  <c r="G425" i="1"/>
  <c r="Q424" i="1"/>
  <c r="P424" i="1"/>
  <c r="O424" i="1"/>
  <c r="N424" i="1"/>
  <c r="M424" i="1"/>
  <c r="L424" i="1"/>
  <c r="K424" i="1"/>
  <c r="J424" i="1"/>
  <c r="I424" i="1"/>
  <c r="H424" i="1"/>
  <c r="G424" i="1"/>
  <c r="Q423" i="1"/>
  <c r="P423" i="1"/>
  <c r="O423" i="1"/>
  <c r="N423" i="1"/>
  <c r="M423" i="1"/>
  <c r="L423" i="1"/>
  <c r="K423" i="1"/>
  <c r="J423" i="1"/>
  <c r="I423" i="1"/>
  <c r="H423" i="1"/>
  <c r="G423" i="1"/>
  <c r="G411" i="1"/>
  <c r="H411" i="1"/>
  <c r="I411" i="1"/>
  <c r="J411" i="1"/>
  <c r="K411" i="1"/>
  <c r="L411" i="1"/>
  <c r="M411" i="1"/>
  <c r="N411" i="1"/>
  <c r="O411" i="1"/>
  <c r="P411" i="1"/>
  <c r="G412" i="1"/>
  <c r="H412" i="1"/>
  <c r="I412" i="1"/>
  <c r="J412" i="1"/>
  <c r="K412" i="1"/>
  <c r="L412" i="1"/>
  <c r="M412" i="1"/>
  <c r="N412" i="1"/>
  <c r="O412" i="1"/>
  <c r="P412" i="1"/>
  <c r="Q412" i="1"/>
  <c r="G413" i="1"/>
  <c r="H413" i="1"/>
  <c r="I413" i="1"/>
  <c r="J413" i="1"/>
  <c r="K413" i="1"/>
  <c r="L413" i="1"/>
  <c r="M413" i="1"/>
  <c r="N413" i="1"/>
  <c r="O413" i="1"/>
  <c r="P413" i="1"/>
  <c r="Q413" i="1"/>
  <c r="G414" i="1"/>
  <c r="H414" i="1"/>
  <c r="I414" i="1"/>
  <c r="J414" i="1"/>
  <c r="K414" i="1"/>
  <c r="L414" i="1"/>
  <c r="M414" i="1"/>
  <c r="N414" i="1"/>
  <c r="O414" i="1"/>
  <c r="P414" i="1"/>
  <c r="Q414" i="1"/>
  <c r="F414" i="1"/>
  <c r="F413" i="1"/>
  <c r="F412" i="1"/>
  <c r="F411" i="1"/>
  <c r="P416" i="1"/>
  <c r="O416" i="1"/>
  <c r="O410" i="1" s="1"/>
  <c r="N416" i="1"/>
  <c r="N410" i="1" s="1"/>
  <c r="M416" i="1"/>
  <c r="M410" i="1" s="1"/>
  <c r="L416" i="1"/>
  <c r="L410" i="1" s="1"/>
  <c r="K416" i="1"/>
  <c r="K410" i="1" s="1"/>
  <c r="J416" i="1"/>
  <c r="J410" i="1" s="1"/>
  <c r="I416" i="1"/>
  <c r="I410" i="1" s="1"/>
  <c r="H416" i="1"/>
  <c r="H410" i="1" s="1"/>
  <c r="G416" i="1"/>
  <c r="N415" i="1"/>
  <c r="N409" i="1" s="1"/>
  <c r="M415" i="1"/>
  <c r="M409" i="1" s="1"/>
  <c r="L415" i="1"/>
  <c r="L409" i="1" s="1"/>
  <c r="G321" i="1"/>
  <c r="H321" i="1"/>
  <c r="I321" i="1"/>
  <c r="J321" i="1"/>
  <c r="K321" i="1"/>
  <c r="L321" i="1"/>
  <c r="M321" i="1"/>
  <c r="N321" i="1"/>
  <c r="O321" i="1"/>
  <c r="P321" i="1"/>
  <c r="Q321" i="1"/>
  <c r="G322" i="1"/>
  <c r="H322" i="1"/>
  <c r="I322" i="1"/>
  <c r="J322" i="1"/>
  <c r="K322" i="1"/>
  <c r="L322" i="1"/>
  <c r="M322" i="1"/>
  <c r="N322" i="1"/>
  <c r="O322" i="1"/>
  <c r="P322" i="1"/>
  <c r="Q322" i="1" s="1"/>
  <c r="G323" i="1"/>
  <c r="H323" i="1"/>
  <c r="I323" i="1"/>
  <c r="J323" i="1"/>
  <c r="K323" i="1"/>
  <c r="L323" i="1"/>
  <c r="M323" i="1"/>
  <c r="N323" i="1"/>
  <c r="O323" i="1"/>
  <c r="P323" i="1"/>
  <c r="Q323" i="1"/>
  <c r="G324" i="1"/>
  <c r="H324" i="1"/>
  <c r="I324" i="1"/>
  <c r="J324" i="1"/>
  <c r="K324" i="1"/>
  <c r="L324" i="1"/>
  <c r="M324" i="1"/>
  <c r="N324" i="1"/>
  <c r="O324" i="1"/>
  <c r="P324" i="1"/>
  <c r="Q324" i="1"/>
  <c r="Q368" i="1"/>
  <c r="Q367" i="1" s="1"/>
  <c r="P368" i="1"/>
  <c r="P367" i="1" s="1"/>
  <c r="O368" i="1"/>
  <c r="N368" i="1"/>
  <c r="N367" i="1" s="1"/>
  <c r="M368" i="1"/>
  <c r="M367" i="1" s="1"/>
  <c r="L368" i="1"/>
  <c r="L367" i="1" s="1"/>
  <c r="K368" i="1"/>
  <c r="K367" i="1" s="1"/>
  <c r="J368" i="1"/>
  <c r="J367" i="1" s="1"/>
  <c r="I368" i="1"/>
  <c r="I367" i="1" s="1"/>
  <c r="H368" i="1"/>
  <c r="H367" i="1" s="1"/>
  <c r="G368" i="1"/>
  <c r="Q362" i="1"/>
  <c r="Q361" i="1" s="1"/>
  <c r="P362" i="1"/>
  <c r="P361" i="1" s="1"/>
  <c r="O362" i="1"/>
  <c r="N362" i="1"/>
  <c r="M362" i="1"/>
  <c r="L362" i="1"/>
  <c r="L361" i="1" s="1"/>
  <c r="K362" i="1"/>
  <c r="K361" i="1" s="1"/>
  <c r="J362" i="1"/>
  <c r="J361" i="1" s="1"/>
  <c r="I362" i="1"/>
  <c r="I361" i="1" s="1"/>
  <c r="H362" i="1"/>
  <c r="H361" i="1" s="1"/>
  <c r="G362" i="1"/>
  <c r="N361" i="1"/>
  <c r="M361" i="1"/>
  <c r="Q356" i="1"/>
  <c r="Q355" i="1" s="1"/>
  <c r="P356" i="1"/>
  <c r="O356" i="1"/>
  <c r="N356" i="1"/>
  <c r="N355" i="1" s="1"/>
  <c r="M356" i="1"/>
  <c r="M355" i="1" s="1"/>
  <c r="L356" i="1"/>
  <c r="L355" i="1" s="1"/>
  <c r="K356" i="1"/>
  <c r="K355" i="1" s="1"/>
  <c r="J356" i="1"/>
  <c r="J355" i="1" s="1"/>
  <c r="I356" i="1"/>
  <c r="I355" i="1" s="1"/>
  <c r="H356" i="1"/>
  <c r="H355" i="1" s="1"/>
  <c r="G356" i="1"/>
  <c r="G355" i="1" s="1"/>
  <c r="Q332" i="1"/>
  <c r="P332" i="1"/>
  <c r="O332" i="1"/>
  <c r="O331" i="1" s="1"/>
  <c r="N332" i="1"/>
  <c r="N331" i="1" s="1"/>
  <c r="M332" i="1"/>
  <c r="M331" i="1" s="1"/>
  <c r="L332" i="1"/>
  <c r="L331" i="1" s="1"/>
  <c r="K332" i="1"/>
  <c r="K331" i="1" s="1"/>
  <c r="J332" i="1"/>
  <c r="J331" i="1" s="1"/>
  <c r="I332" i="1"/>
  <c r="H332" i="1"/>
  <c r="H331" i="1" s="1"/>
  <c r="G332" i="1"/>
  <c r="G331" i="1" s="1"/>
  <c r="H258" i="1"/>
  <c r="H306" i="1" s="1"/>
  <c r="I258" i="1"/>
  <c r="I306" i="1" s="1"/>
  <c r="J258" i="1"/>
  <c r="J306" i="1" s="1"/>
  <c r="L258" i="1"/>
  <c r="L306" i="1" s="1"/>
  <c r="N258" i="1"/>
  <c r="N306" i="1" s="1"/>
  <c r="Q306" i="1"/>
  <c r="G259" i="1"/>
  <c r="G307" i="1" s="1"/>
  <c r="I259" i="1"/>
  <c r="I307" i="1" s="1"/>
  <c r="J259" i="1"/>
  <c r="J307" i="1" s="1"/>
  <c r="K259" i="1"/>
  <c r="K307" i="1" s="1"/>
  <c r="N259" i="1"/>
  <c r="N307" i="1" s="1"/>
  <c r="O259" i="1"/>
  <c r="O307" i="1" s="1"/>
  <c r="G260" i="1"/>
  <c r="G308" i="1" s="1"/>
  <c r="J260" i="1"/>
  <c r="J308" i="1" s="1"/>
  <c r="K260" i="1"/>
  <c r="K308" i="1" s="1"/>
  <c r="L260" i="1"/>
  <c r="L308" i="1" s="1"/>
  <c r="N260" i="1"/>
  <c r="N308" i="1" s="1"/>
  <c r="O260" i="1"/>
  <c r="O308" i="1" s="1"/>
  <c r="G261" i="1"/>
  <c r="G309" i="1" s="1"/>
  <c r="H261" i="1"/>
  <c r="H309" i="1" s="1"/>
  <c r="I261" i="1"/>
  <c r="I309" i="1" s="1"/>
  <c r="K261" i="1"/>
  <c r="K309" i="1" s="1"/>
  <c r="L261" i="1"/>
  <c r="L309" i="1" s="1"/>
  <c r="O261" i="1"/>
  <c r="O309" i="1" s="1"/>
  <c r="P261" i="1"/>
  <c r="P309" i="1" s="1"/>
  <c r="Q261" i="1"/>
  <c r="Q309" i="1" s="1"/>
  <c r="Q275" i="1"/>
  <c r="Q274" i="1" s="1"/>
  <c r="P275" i="1"/>
  <c r="O274" i="1"/>
  <c r="N275" i="1"/>
  <c r="N274" i="1" s="1"/>
  <c r="M275" i="1"/>
  <c r="M274" i="1" s="1"/>
  <c r="L275" i="1"/>
  <c r="L274" i="1" s="1"/>
  <c r="K275" i="1"/>
  <c r="K274" i="1" s="1"/>
  <c r="J275" i="1"/>
  <c r="J274" i="1" s="1"/>
  <c r="I275" i="1"/>
  <c r="H275" i="1"/>
  <c r="H274" i="1" s="1"/>
  <c r="G275" i="1"/>
  <c r="G274" i="1" s="1"/>
  <c r="G96" i="1"/>
  <c r="H96" i="1"/>
  <c r="I96" i="1"/>
  <c r="J96" i="1"/>
  <c r="K96" i="1"/>
  <c r="L96" i="1"/>
  <c r="O96" i="1"/>
  <c r="G97" i="1"/>
  <c r="H97" i="1"/>
  <c r="I97" i="1"/>
  <c r="J97" i="1"/>
  <c r="K97" i="1"/>
  <c r="L97" i="1"/>
  <c r="O97" i="1"/>
  <c r="P97" i="1"/>
  <c r="Q97" i="1"/>
  <c r="G98" i="1"/>
  <c r="H98" i="1"/>
  <c r="I98" i="1"/>
  <c r="J98" i="1"/>
  <c r="K98" i="1"/>
  <c r="L98" i="1"/>
  <c r="M98" i="1"/>
  <c r="N98" i="1"/>
  <c r="O98" i="1"/>
  <c r="Q98" i="1"/>
  <c r="G99" i="1"/>
  <c r="H99" i="1"/>
  <c r="I99" i="1"/>
  <c r="J99" i="1"/>
  <c r="K99" i="1"/>
  <c r="L99" i="1"/>
  <c r="M99" i="1"/>
  <c r="N99" i="1"/>
  <c r="O99" i="1"/>
  <c r="P99" i="1"/>
  <c r="Q99" i="1"/>
  <c r="Q113" i="1"/>
  <c r="Q112" i="1" s="1"/>
  <c r="O113" i="1"/>
  <c r="O112" i="1" s="1"/>
  <c r="N113" i="1"/>
  <c r="M113" i="1"/>
  <c r="L113" i="1"/>
  <c r="L112" i="1" s="1"/>
  <c r="K113" i="1"/>
  <c r="K112" i="1" s="1"/>
  <c r="J113" i="1"/>
  <c r="J95" i="1" s="1"/>
  <c r="I113" i="1"/>
  <c r="I112" i="1" s="1"/>
  <c r="H113" i="1"/>
  <c r="H112" i="1" s="1"/>
  <c r="G113" i="1"/>
  <c r="G27" i="1"/>
  <c r="H27" i="1"/>
  <c r="I27" i="1"/>
  <c r="J27" i="1"/>
  <c r="K27" i="1"/>
  <c r="L27" i="1"/>
  <c r="M27" i="1"/>
  <c r="N27" i="1"/>
  <c r="O27" i="1"/>
  <c r="G28" i="1"/>
  <c r="H28" i="1"/>
  <c r="I28" i="1"/>
  <c r="J28" i="1"/>
  <c r="K28" i="1"/>
  <c r="L28" i="1"/>
  <c r="M28" i="1"/>
  <c r="N28" i="1"/>
  <c r="O28" i="1"/>
  <c r="P28" i="1"/>
  <c r="Q28" i="1"/>
  <c r="G29" i="1"/>
  <c r="H29" i="1"/>
  <c r="I29" i="1"/>
  <c r="J29" i="1"/>
  <c r="K29" i="1"/>
  <c r="L29" i="1"/>
  <c r="M29" i="1"/>
  <c r="N29" i="1"/>
  <c r="O29" i="1"/>
  <c r="P29" i="1"/>
  <c r="Q29" i="1"/>
  <c r="G30" i="1"/>
  <c r="H30" i="1"/>
  <c r="I30" i="1"/>
  <c r="J30" i="1"/>
  <c r="K30" i="1"/>
  <c r="L30" i="1"/>
  <c r="M30" i="1"/>
  <c r="N30" i="1"/>
  <c r="O30" i="1"/>
  <c r="P30" i="1"/>
  <c r="Q30" i="1"/>
  <c r="G375" i="1"/>
  <c r="H375" i="1"/>
  <c r="I375" i="1"/>
  <c r="J375" i="1"/>
  <c r="K375" i="1"/>
  <c r="L375" i="1"/>
  <c r="M375" i="1"/>
  <c r="N375" i="1"/>
  <c r="O375" i="1"/>
  <c r="P375" i="1"/>
  <c r="Q375" i="1"/>
  <c r="G376" i="1"/>
  <c r="H376" i="1"/>
  <c r="I376" i="1"/>
  <c r="J376" i="1"/>
  <c r="K376" i="1"/>
  <c r="L376" i="1"/>
  <c r="M376" i="1"/>
  <c r="N376" i="1"/>
  <c r="O376" i="1"/>
  <c r="P376" i="1"/>
  <c r="Q376" i="1"/>
  <c r="G377" i="1"/>
  <c r="H377" i="1"/>
  <c r="I377" i="1"/>
  <c r="J377" i="1"/>
  <c r="K377" i="1"/>
  <c r="L377" i="1"/>
  <c r="M377" i="1"/>
  <c r="N377" i="1"/>
  <c r="O377" i="1"/>
  <c r="P377" i="1"/>
  <c r="Q377" i="1"/>
  <c r="G378" i="1"/>
  <c r="H378" i="1"/>
  <c r="I378" i="1"/>
  <c r="J378" i="1"/>
  <c r="K378" i="1"/>
  <c r="L378" i="1"/>
  <c r="M378" i="1"/>
  <c r="N378" i="1"/>
  <c r="O378" i="1"/>
  <c r="P378" i="1"/>
  <c r="Q378" i="1"/>
  <c r="Q404" i="1"/>
  <c r="Q403" i="1" s="1"/>
  <c r="P404" i="1"/>
  <c r="P403" i="1" s="1"/>
  <c r="O404" i="1"/>
  <c r="O403" i="1" s="1"/>
  <c r="N404" i="1"/>
  <c r="N403" i="1" s="1"/>
  <c r="M404" i="1"/>
  <c r="M403" i="1" s="1"/>
  <c r="L404" i="1"/>
  <c r="L403" i="1" s="1"/>
  <c r="K404" i="1"/>
  <c r="K403" i="1" s="1"/>
  <c r="J404" i="1"/>
  <c r="J403" i="1" s="1"/>
  <c r="I404" i="1"/>
  <c r="I403" i="1" s="1"/>
  <c r="H404" i="1"/>
  <c r="H403" i="1" s="1"/>
  <c r="G404" i="1"/>
  <c r="Q398" i="1"/>
  <c r="Q397" i="1" s="1"/>
  <c r="P398" i="1"/>
  <c r="P397" i="1" s="1"/>
  <c r="O398" i="1"/>
  <c r="O397" i="1" s="1"/>
  <c r="N398" i="1"/>
  <c r="N397" i="1" s="1"/>
  <c r="M398" i="1"/>
  <c r="M397" i="1" s="1"/>
  <c r="L398" i="1"/>
  <c r="L397" i="1" s="1"/>
  <c r="K398" i="1"/>
  <c r="K397" i="1" s="1"/>
  <c r="J398" i="1"/>
  <c r="J397" i="1" s="1"/>
  <c r="I398" i="1"/>
  <c r="I397" i="1" s="1"/>
  <c r="H398" i="1"/>
  <c r="H397" i="1" s="1"/>
  <c r="G398" i="1"/>
  <c r="Q392" i="1"/>
  <c r="Q391" i="1" s="1"/>
  <c r="P392" i="1"/>
  <c r="P391" i="1" s="1"/>
  <c r="O392" i="1"/>
  <c r="O391" i="1" s="1"/>
  <c r="N392" i="1"/>
  <c r="N391" i="1" s="1"/>
  <c r="M392" i="1"/>
  <c r="M391" i="1" s="1"/>
  <c r="L392" i="1"/>
  <c r="L391" i="1" s="1"/>
  <c r="K392" i="1"/>
  <c r="K391" i="1" s="1"/>
  <c r="J392" i="1"/>
  <c r="J391" i="1" s="1"/>
  <c r="I392" i="1"/>
  <c r="I391" i="1" s="1"/>
  <c r="H392" i="1"/>
  <c r="H391" i="1" s="1"/>
  <c r="G392" i="1"/>
  <c r="Q386" i="1"/>
  <c r="Q385" i="1" s="1"/>
  <c r="P386" i="1"/>
  <c r="P385" i="1" s="1"/>
  <c r="O386" i="1"/>
  <c r="O385" i="1" s="1"/>
  <c r="N386" i="1"/>
  <c r="N385" i="1" s="1"/>
  <c r="M386" i="1"/>
  <c r="M385" i="1" s="1"/>
  <c r="L386" i="1"/>
  <c r="L385" i="1" s="1"/>
  <c r="K386" i="1"/>
  <c r="K385" i="1" s="1"/>
  <c r="J386" i="1"/>
  <c r="J385" i="1" s="1"/>
  <c r="I386" i="1"/>
  <c r="I385" i="1" s="1"/>
  <c r="H386" i="1"/>
  <c r="H385" i="1" s="1"/>
  <c r="G386" i="1"/>
  <c r="Q380" i="1"/>
  <c r="Q379" i="1" s="1"/>
  <c r="P380" i="1"/>
  <c r="O380" i="1"/>
  <c r="N380" i="1"/>
  <c r="N379" i="1" s="1"/>
  <c r="M380" i="1"/>
  <c r="L380" i="1"/>
  <c r="K380" i="1"/>
  <c r="J380" i="1"/>
  <c r="J379" i="1" s="1"/>
  <c r="I380" i="1"/>
  <c r="H380" i="1"/>
  <c r="G380" i="1"/>
  <c r="Q350" i="1"/>
  <c r="Q349" i="1" s="1"/>
  <c r="P350" i="1"/>
  <c r="P349" i="1" s="1"/>
  <c r="O350" i="1"/>
  <c r="O349" i="1" s="1"/>
  <c r="N350" i="1"/>
  <c r="N349" i="1" s="1"/>
  <c r="M350" i="1"/>
  <c r="M349" i="1" s="1"/>
  <c r="L350" i="1"/>
  <c r="L349" i="1" s="1"/>
  <c r="K350" i="1"/>
  <c r="K349" i="1" s="1"/>
  <c r="J350" i="1"/>
  <c r="J349" i="1" s="1"/>
  <c r="I350" i="1"/>
  <c r="I349" i="1" s="1"/>
  <c r="H350" i="1"/>
  <c r="H349" i="1" s="1"/>
  <c r="G350" i="1"/>
  <c r="Q344" i="1"/>
  <c r="Q343" i="1" s="1"/>
  <c r="P344" i="1"/>
  <c r="P343" i="1" s="1"/>
  <c r="O344" i="1"/>
  <c r="O343" i="1" s="1"/>
  <c r="N344" i="1"/>
  <c r="N343" i="1" s="1"/>
  <c r="M344" i="1"/>
  <c r="M343" i="1" s="1"/>
  <c r="L344" i="1"/>
  <c r="L343" i="1" s="1"/>
  <c r="K344" i="1"/>
  <c r="K343" i="1" s="1"/>
  <c r="J344" i="1"/>
  <c r="J343" i="1" s="1"/>
  <c r="I344" i="1"/>
  <c r="I343" i="1" s="1"/>
  <c r="H344" i="1"/>
  <c r="H343" i="1" s="1"/>
  <c r="G344" i="1"/>
  <c r="Q338" i="1"/>
  <c r="Q337" i="1" s="1"/>
  <c r="P338" i="1"/>
  <c r="P337" i="1" s="1"/>
  <c r="O338" i="1"/>
  <c r="O337" i="1" s="1"/>
  <c r="N338" i="1"/>
  <c r="N337" i="1" s="1"/>
  <c r="M338" i="1"/>
  <c r="M337" i="1" s="1"/>
  <c r="L338" i="1"/>
  <c r="L337" i="1" s="1"/>
  <c r="K338" i="1"/>
  <c r="K337" i="1" s="1"/>
  <c r="J338" i="1"/>
  <c r="J337" i="1" s="1"/>
  <c r="I338" i="1"/>
  <c r="I337" i="1" s="1"/>
  <c r="H338" i="1"/>
  <c r="H337" i="1" s="1"/>
  <c r="G338" i="1"/>
  <c r="Q326" i="1"/>
  <c r="P326" i="1"/>
  <c r="P325" i="1" s="1"/>
  <c r="O326" i="1"/>
  <c r="O325" i="1" s="1"/>
  <c r="N326" i="1"/>
  <c r="N325" i="1" s="1"/>
  <c r="M326" i="1"/>
  <c r="L326" i="1"/>
  <c r="K326" i="1"/>
  <c r="K325" i="1" s="1"/>
  <c r="J326" i="1"/>
  <c r="J325" i="1" s="1"/>
  <c r="I326" i="1"/>
  <c r="H326" i="1"/>
  <c r="G326" i="1"/>
  <c r="G258" i="1"/>
  <c r="G306" i="1" s="1"/>
  <c r="P258" i="1"/>
  <c r="P306" i="1" s="1"/>
  <c r="L259" i="1"/>
  <c r="L307" i="1" s="1"/>
  <c r="P259" i="1"/>
  <c r="P307" i="1" s="1"/>
  <c r="Q260" i="1"/>
  <c r="Q308" i="1" s="1"/>
  <c r="J261" i="1"/>
  <c r="J309" i="1" s="1"/>
  <c r="K258" i="1"/>
  <c r="K306" i="1" s="1"/>
  <c r="M258" i="1"/>
  <c r="M306" i="1" s="1"/>
  <c r="O258" i="1"/>
  <c r="O306" i="1" s="1"/>
  <c r="H259" i="1"/>
  <c r="H307" i="1" s="1"/>
  <c r="M259" i="1"/>
  <c r="M307" i="1" s="1"/>
  <c r="H260" i="1"/>
  <c r="H308" i="1" s="1"/>
  <c r="I260" i="1"/>
  <c r="I308" i="1" s="1"/>
  <c r="M260" i="1"/>
  <c r="M308" i="1" s="1"/>
  <c r="P260" i="1"/>
  <c r="P308" i="1" s="1"/>
  <c r="M261" i="1"/>
  <c r="M309" i="1" s="1"/>
  <c r="N261" i="1"/>
  <c r="N309" i="1" s="1"/>
  <c r="F266" i="1"/>
  <c r="Q269" i="1"/>
  <c r="P269" i="1"/>
  <c r="O269" i="1"/>
  <c r="N269" i="1"/>
  <c r="M269" i="1"/>
  <c r="L269" i="1"/>
  <c r="L268" i="1" s="1"/>
  <c r="K269" i="1"/>
  <c r="K268" i="1" s="1"/>
  <c r="J269" i="1"/>
  <c r="I269" i="1"/>
  <c r="H269" i="1"/>
  <c r="H268" i="1" s="1"/>
  <c r="G269" i="1"/>
  <c r="G177" i="1"/>
  <c r="G249" i="1" s="1"/>
  <c r="H177" i="1"/>
  <c r="H249" i="1" s="1"/>
  <c r="I177" i="1"/>
  <c r="I249" i="1" s="1"/>
  <c r="J177" i="1"/>
  <c r="J249" i="1" s="1"/>
  <c r="K177" i="1"/>
  <c r="K249" i="1" s="1"/>
  <c r="L177" i="1"/>
  <c r="L249" i="1" s="1"/>
  <c r="M177" i="1"/>
  <c r="M249" i="1" s="1"/>
  <c r="N177" i="1"/>
  <c r="N249" i="1" s="1"/>
  <c r="O177" i="1"/>
  <c r="O249" i="1" s="1"/>
  <c r="P177" i="1"/>
  <c r="P249" i="1" s="1"/>
  <c r="G178" i="1"/>
  <c r="G250" i="1" s="1"/>
  <c r="H178" i="1"/>
  <c r="H250" i="1" s="1"/>
  <c r="I178" i="1"/>
  <c r="I250" i="1" s="1"/>
  <c r="J178" i="1"/>
  <c r="J250" i="1" s="1"/>
  <c r="K178" i="1"/>
  <c r="K250" i="1" s="1"/>
  <c r="L178" i="1"/>
  <c r="L250" i="1" s="1"/>
  <c r="M178" i="1"/>
  <c r="M250" i="1" s="1"/>
  <c r="N178" i="1"/>
  <c r="N250" i="1" s="1"/>
  <c r="O178" i="1"/>
  <c r="O250" i="1" s="1"/>
  <c r="P178" i="1"/>
  <c r="P250" i="1" s="1"/>
  <c r="Q178" i="1"/>
  <c r="G179" i="1"/>
  <c r="G251" i="1" s="1"/>
  <c r="H179" i="1"/>
  <c r="H251" i="1" s="1"/>
  <c r="I179" i="1"/>
  <c r="I251" i="1" s="1"/>
  <c r="J179" i="1"/>
  <c r="J251" i="1" s="1"/>
  <c r="K179" i="1"/>
  <c r="K251" i="1" s="1"/>
  <c r="L179" i="1"/>
  <c r="L251" i="1" s="1"/>
  <c r="M179" i="1"/>
  <c r="M251" i="1" s="1"/>
  <c r="N179" i="1"/>
  <c r="N251" i="1" s="1"/>
  <c r="O179" i="1"/>
  <c r="O251" i="1" s="1"/>
  <c r="P179" i="1"/>
  <c r="P251" i="1" s="1"/>
  <c r="Q179" i="1"/>
  <c r="Q251" i="1" s="1"/>
  <c r="G180" i="1"/>
  <c r="G252" i="1" s="1"/>
  <c r="H180" i="1"/>
  <c r="H252" i="1" s="1"/>
  <c r="I180" i="1"/>
  <c r="I252" i="1" s="1"/>
  <c r="J180" i="1"/>
  <c r="J252" i="1" s="1"/>
  <c r="K180" i="1"/>
  <c r="K252" i="1" s="1"/>
  <c r="L180" i="1"/>
  <c r="L252" i="1" s="1"/>
  <c r="M180" i="1"/>
  <c r="M252" i="1" s="1"/>
  <c r="N180" i="1"/>
  <c r="N252" i="1" s="1"/>
  <c r="O180" i="1"/>
  <c r="O252" i="1" s="1"/>
  <c r="P180" i="1"/>
  <c r="P252" i="1" s="1"/>
  <c r="Q180" i="1"/>
  <c r="Q252" i="1" s="1"/>
  <c r="Q236" i="1"/>
  <c r="Q235" i="1" s="1"/>
  <c r="P236" i="1"/>
  <c r="O236" i="1"/>
  <c r="O235" i="1" s="1"/>
  <c r="N236" i="1"/>
  <c r="M236" i="1"/>
  <c r="M235" i="1" s="1"/>
  <c r="L236" i="1"/>
  <c r="L235" i="1" s="1"/>
  <c r="K236" i="1"/>
  <c r="K235" i="1" s="1"/>
  <c r="J236" i="1"/>
  <c r="J235" i="1" s="1"/>
  <c r="I236" i="1"/>
  <c r="I235" i="1" s="1"/>
  <c r="H236" i="1"/>
  <c r="H235" i="1" s="1"/>
  <c r="G236" i="1"/>
  <c r="G235" i="1" s="1"/>
  <c r="Q230" i="1"/>
  <c r="Q229" i="1" s="1"/>
  <c r="P230" i="1"/>
  <c r="O230" i="1"/>
  <c r="O229" i="1" s="1"/>
  <c r="N230" i="1"/>
  <c r="M230" i="1"/>
  <c r="L230" i="1"/>
  <c r="K230" i="1"/>
  <c r="J230" i="1"/>
  <c r="J229" i="1" s="1"/>
  <c r="I230" i="1"/>
  <c r="I229" i="1" s="1"/>
  <c r="H230" i="1"/>
  <c r="H229" i="1" s="1"/>
  <c r="G230" i="1"/>
  <c r="N229" i="1"/>
  <c r="M229" i="1"/>
  <c r="L229" i="1"/>
  <c r="K229" i="1"/>
  <c r="Q224" i="1"/>
  <c r="P224" i="1"/>
  <c r="O224" i="1"/>
  <c r="N224" i="1"/>
  <c r="N223" i="1" s="1"/>
  <c r="M224" i="1"/>
  <c r="M223" i="1" s="1"/>
  <c r="L224" i="1"/>
  <c r="L223" i="1" s="1"/>
  <c r="K224" i="1"/>
  <c r="K223" i="1" s="1"/>
  <c r="J224" i="1"/>
  <c r="J223" i="1" s="1"/>
  <c r="I224" i="1"/>
  <c r="I223" i="1" s="1"/>
  <c r="H224" i="1"/>
  <c r="H223" i="1" s="1"/>
  <c r="G224" i="1"/>
  <c r="G223" i="1" s="1"/>
  <c r="Q218" i="1"/>
  <c r="Q217" i="1" s="1"/>
  <c r="P218" i="1"/>
  <c r="P217" i="1" s="1"/>
  <c r="O218" i="1"/>
  <c r="O217" i="1" s="1"/>
  <c r="N218" i="1"/>
  <c r="N217" i="1" s="1"/>
  <c r="M218" i="1"/>
  <c r="M217" i="1" s="1"/>
  <c r="L218" i="1"/>
  <c r="L217" i="1" s="1"/>
  <c r="K218" i="1"/>
  <c r="K217" i="1" s="1"/>
  <c r="J218" i="1"/>
  <c r="J217" i="1" s="1"/>
  <c r="I218" i="1"/>
  <c r="I217" i="1" s="1"/>
  <c r="H218" i="1"/>
  <c r="H217" i="1" s="1"/>
  <c r="G218" i="1"/>
  <c r="Q212" i="1"/>
  <c r="Q211" i="1" s="1"/>
  <c r="P212" i="1"/>
  <c r="O212" i="1"/>
  <c r="O211" i="1" s="1"/>
  <c r="N212" i="1"/>
  <c r="N211" i="1" s="1"/>
  <c r="M212" i="1"/>
  <c r="M211" i="1" s="1"/>
  <c r="L212" i="1"/>
  <c r="L211" i="1" s="1"/>
  <c r="K212" i="1"/>
  <c r="K211" i="1" s="1"/>
  <c r="J212" i="1"/>
  <c r="J211" i="1" s="1"/>
  <c r="I212" i="1"/>
  <c r="I211" i="1" s="1"/>
  <c r="H212" i="1"/>
  <c r="H211" i="1" s="1"/>
  <c r="G212" i="1"/>
  <c r="G211" i="1" s="1"/>
  <c r="Q206" i="1"/>
  <c r="P206" i="1"/>
  <c r="O206" i="1"/>
  <c r="O205" i="1" s="1"/>
  <c r="N206" i="1"/>
  <c r="N205" i="1" s="1"/>
  <c r="M206" i="1"/>
  <c r="M205" i="1" s="1"/>
  <c r="L206" i="1"/>
  <c r="L205" i="1" s="1"/>
  <c r="K206" i="1"/>
  <c r="K205" i="1" s="1"/>
  <c r="J206" i="1"/>
  <c r="J205" i="1" s="1"/>
  <c r="I206" i="1"/>
  <c r="I205" i="1" s="1"/>
  <c r="H206" i="1"/>
  <c r="H205" i="1" s="1"/>
  <c r="G206" i="1"/>
  <c r="G205" i="1" s="1"/>
  <c r="O187" i="1"/>
  <c r="L187" i="1"/>
  <c r="J187" i="1"/>
  <c r="Q149" i="1"/>
  <c r="Q143" i="1" s="1"/>
  <c r="P149" i="1"/>
  <c r="P143" i="1" s="1"/>
  <c r="O149" i="1"/>
  <c r="N149" i="1"/>
  <c r="N143" i="1" s="1"/>
  <c r="M149" i="1"/>
  <c r="M143" i="1" s="1"/>
  <c r="L149" i="1"/>
  <c r="L143" i="1" s="1"/>
  <c r="K149" i="1"/>
  <c r="K143" i="1" s="1"/>
  <c r="J149" i="1"/>
  <c r="J143" i="1" s="1"/>
  <c r="I149" i="1"/>
  <c r="H149" i="1"/>
  <c r="H143" i="1" s="1"/>
  <c r="G149" i="1"/>
  <c r="G143" i="1" s="1"/>
  <c r="Q129" i="1"/>
  <c r="P129" i="1"/>
  <c r="O129" i="1"/>
  <c r="N129" i="1"/>
  <c r="M129" i="1"/>
  <c r="L129" i="1"/>
  <c r="K129" i="1"/>
  <c r="J129" i="1"/>
  <c r="I129" i="1"/>
  <c r="H129" i="1"/>
  <c r="G129" i="1"/>
  <c r="Q128" i="1"/>
  <c r="P128" i="1"/>
  <c r="O128" i="1"/>
  <c r="N128" i="1"/>
  <c r="M128" i="1"/>
  <c r="L128" i="1"/>
  <c r="K128" i="1"/>
  <c r="J128" i="1"/>
  <c r="I128" i="1"/>
  <c r="H128" i="1"/>
  <c r="G128" i="1"/>
  <c r="O127" i="1"/>
  <c r="N127" i="1"/>
  <c r="M127" i="1"/>
  <c r="L127" i="1"/>
  <c r="K127" i="1"/>
  <c r="J127" i="1"/>
  <c r="I127" i="1"/>
  <c r="H127" i="1"/>
  <c r="G127" i="1"/>
  <c r="O126" i="1"/>
  <c r="N126" i="1"/>
  <c r="M126" i="1"/>
  <c r="L126" i="1"/>
  <c r="K126" i="1"/>
  <c r="J126" i="1"/>
  <c r="I126" i="1"/>
  <c r="H126" i="1"/>
  <c r="G126" i="1"/>
  <c r="F129" i="1"/>
  <c r="F128" i="1"/>
  <c r="F127" i="1"/>
  <c r="Q131" i="1"/>
  <c r="P131" i="1"/>
  <c r="O131" i="1"/>
  <c r="O125" i="1" s="1"/>
  <c r="N131" i="1"/>
  <c r="N125" i="1" s="1"/>
  <c r="M131" i="1"/>
  <c r="M125" i="1" s="1"/>
  <c r="L131" i="1"/>
  <c r="K131" i="1"/>
  <c r="K125" i="1" s="1"/>
  <c r="J131" i="1"/>
  <c r="J125" i="1" s="1"/>
  <c r="I131" i="1"/>
  <c r="I130" i="1" s="1"/>
  <c r="I124" i="1" s="1"/>
  <c r="H131" i="1"/>
  <c r="G131" i="1"/>
  <c r="G125" i="1" s="1"/>
  <c r="Q107" i="1"/>
  <c r="P107" i="1"/>
  <c r="O107" i="1"/>
  <c r="Q62" i="1"/>
  <c r="Q56" i="1" s="1"/>
  <c r="P62" i="1"/>
  <c r="P56" i="1" s="1"/>
  <c r="O62" i="1"/>
  <c r="O56" i="1" s="1"/>
  <c r="N62" i="1"/>
  <c r="N56" i="1" s="1"/>
  <c r="M62" i="1"/>
  <c r="M56" i="1" s="1"/>
  <c r="L62" i="1"/>
  <c r="L56" i="1" s="1"/>
  <c r="K62" i="1"/>
  <c r="K56" i="1" s="1"/>
  <c r="J62" i="1"/>
  <c r="J56" i="1" s="1"/>
  <c r="I62" i="1"/>
  <c r="I56" i="1" s="1"/>
  <c r="H62" i="1"/>
  <c r="H56" i="1" s="1"/>
  <c r="G62" i="1"/>
  <c r="G56" i="1" s="1"/>
  <c r="Q38" i="1"/>
  <c r="Q37" i="1" s="1"/>
  <c r="P38" i="1"/>
  <c r="O38" i="1"/>
  <c r="O37" i="1" s="1"/>
  <c r="N38" i="1"/>
  <c r="N37" i="1" s="1"/>
  <c r="M38" i="1"/>
  <c r="M37" i="1" s="1"/>
  <c r="L38" i="1"/>
  <c r="L37" i="1" s="1"/>
  <c r="K38" i="1"/>
  <c r="K37" i="1" s="1"/>
  <c r="J38" i="1"/>
  <c r="J37" i="1" s="1"/>
  <c r="I38" i="1"/>
  <c r="I37" i="1" s="1"/>
  <c r="H38" i="1"/>
  <c r="G38" i="1"/>
  <c r="P37" i="1" l="1"/>
  <c r="P26" i="1"/>
  <c r="O148" i="1"/>
  <c r="O142" i="1" s="1"/>
  <c r="O143" i="1"/>
  <c r="I148" i="1"/>
  <c r="I142" i="1" s="1"/>
  <c r="I143" i="1"/>
  <c r="Q250" i="1"/>
  <c r="Q249" i="1"/>
  <c r="Q441" i="1" s="1"/>
  <c r="M130" i="1"/>
  <c r="M124" i="1" s="1"/>
  <c r="F326" i="1"/>
  <c r="F380" i="1"/>
  <c r="F404" i="1"/>
  <c r="N130" i="1"/>
  <c r="N124" i="1" s="1"/>
  <c r="F38" i="1"/>
  <c r="I415" i="1"/>
  <c r="I409" i="1" s="1"/>
  <c r="G422" i="1"/>
  <c r="F428" i="1"/>
  <c r="F422" i="1" s="1"/>
  <c r="F398" i="1"/>
  <c r="F344" i="1"/>
  <c r="F392" i="1"/>
  <c r="G367" i="1"/>
  <c r="F368" i="1"/>
  <c r="F218" i="1"/>
  <c r="F350" i="1"/>
  <c r="G410" i="1"/>
  <c r="F410" i="1"/>
  <c r="F62" i="1"/>
  <c r="F56" i="1" s="1"/>
  <c r="G229" i="1"/>
  <c r="F338" i="1"/>
  <c r="F386" i="1"/>
  <c r="G361" i="1"/>
  <c r="F362" i="1"/>
  <c r="Q331" i="1"/>
  <c r="F236" i="1"/>
  <c r="Q205" i="1"/>
  <c r="P355" i="1"/>
  <c r="P95" i="1"/>
  <c r="J415" i="1"/>
  <c r="J409" i="1" s="1"/>
  <c r="H415" i="1"/>
  <c r="H409" i="1" s="1"/>
  <c r="Q223" i="1"/>
  <c r="Q248" i="1"/>
  <c r="Q440" i="1" s="1"/>
  <c r="N112" i="1"/>
  <c r="N95" i="1"/>
  <c r="N94" i="1" s="1"/>
  <c r="M112" i="1"/>
  <c r="K415" i="1"/>
  <c r="K409" i="1" s="1"/>
  <c r="L148" i="1"/>
  <c r="L142" i="1" s="1"/>
  <c r="M148" i="1"/>
  <c r="M142" i="1" s="1"/>
  <c r="N148" i="1"/>
  <c r="N142" i="1" s="1"/>
  <c r="G415" i="1"/>
  <c r="P169" i="1"/>
  <c r="P168" i="1"/>
  <c r="I422" i="1"/>
  <c r="P263" i="1"/>
  <c r="P257" i="1" s="1"/>
  <c r="P305" i="1" s="1"/>
  <c r="H422" i="1"/>
  <c r="J89" i="1"/>
  <c r="J167" i="1" s="1"/>
  <c r="P422" i="1"/>
  <c r="P92" i="1"/>
  <c r="P170" i="1" s="1"/>
  <c r="H262" i="1"/>
  <c r="H256" i="1" s="1"/>
  <c r="H304" i="1" s="1"/>
  <c r="H318" i="1"/>
  <c r="H438" i="1" s="1"/>
  <c r="G403" i="1"/>
  <c r="F403" i="1" s="1"/>
  <c r="G112" i="1"/>
  <c r="L93" i="1"/>
  <c r="L171" i="1" s="1"/>
  <c r="K92" i="1"/>
  <c r="K170" i="1" s="1"/>
  <c r="Q93" i="1"/>
  <c r="Q171" i="1" s="1"/>
  <c r="M93" i="1"/>
  <c r="M171" i="1" s="1"/>
  <c r="I93" i="1"/>
  <c r="I171" i="1" s="1"/>
  <c r="L92" i="1"/>
  <c r="L170" i="1" s="1"/>
  <c r="H92" i="1"/>
  <c r="H170" i="1" s="1"/>
  <c r="O91" i="1"/>
  <c r="O169" i="1" s="1"/>
  <c r="K91" i="1"/>
  <c r="K169" i="1" s="1"/>
  <c r="G91" i="1"/>
  <c r="G169" i="1" s="1"/>
  <c r="N90" i="1"/>
  <c r="N168" i="1" s="1"/>
  <c r="J90" i="1"/>
  <c r="J168" i="1" s="1"/>
  <c r="G343" i="1"/>
  <c r="F343" i="1" s="1"/>
  <c r="P93" i="1"/>
  <c r="P171" i="1" s="1"/>
  <c r="O92" i="1"/>
  <c r="O170" i="1" s="1"/>
  <c r="G92" i="1"/>
  <c r="G170" i="1" s="1"/>
  <c r="J91" i="1"/>
  <c r="J169" i="1" s="1"/>
  <c r="M90" i="1"/>
  <c r="M168" i="1" s="1"/>
  <c r="G37" i="1"/>
  <c r="G337" i="1"/>
  <c r="F337" i="1" s="1"/>
  <c r="G397" i="1"/>
  <c r="F397" i="1" s="1"/>
  <c r="O93" i="1"/>
  <c r="O171" i="1" s="1"/>
  <c r="K93" i="1"/>
  <c r="K171" i="1" s="1"/>
  <c r="G93" i="1"/>
  <c r="G171" i="1" s="1"/>
  <c r="N92" i="1"/>
  <c r="N170" i="1" s="1"/>
  <c r="J92" i="1"/>
  <c r="J170" i="1" s="1"/>
  <c r="M91" i="1"/>
  <c r="M169" i="1" s="1"/>
  <c r="I91" i="1"/>
  <c r="I169" i="1" s="1"/>
  <c r="L90" i="1"/>
  <c r="L168" i="1" s="1"/>
  <c r="H90" i="1"/>
  <c r="H168" i="1" s="1"/>
  <c r="G391" i="1"/>
  <c r="F391" i="1" s="1"/>
  <c r="H93" i="1"/>
  <c r="H171" i="1" s="1"/>
  <c r="N91" i="1"/>
  <c r="N169" i="1" s="1"/>
  <c r="I90" i="1"/>
  <c r="I168" i="1" s="1"/>
  <c r="G26" i="1"/>
  <c r="G325" i="1"/>
  <c r="G349" i="1"/>
  <c r="F349" i="1" s="1"/>
  <c r="G379" i="1"/>
  <c r="N93" i="1"/>
  <c r="N171" i="1" s="1"/>
  <c r="J93" i="1"/>
  <c r="J171" i="1" s="1"/>
  <c r="Q92" i="1"/>
  <c r="Q170" i="1" s="1"/>
  <c r="M92" i="1"/>
  <c r="M170" i="1" s="1"/>
  <c r="I92" i="1"/>
  <c r="I170" i="1" s="1"/>
  <c r="L91" i="1"/>
  <c r="L169" i="1" s="1"/>
  <c r="H91" i="1"/>
  <c r="H169" i="1" s="1"/>
  <c r="K90" i="1"/>
  <c r="K168" i="1" s="1"/>
  <c r="G90" i="1"/>
  <c r="G168" i="1" s="1"/>
  <c r="G427" i="1"/>
  <c r="N24" i="1"/>
  <c r="N84" i="1" s="1"/>
  <c r="J24" i="1"/>
  <c r="J84" i="1" s="1"/>
  <c r="Q23" i="1"/>
  <c r="Q83" i="1" s="1"/>
  <c r="M23" i="1"/>
  <c r="M83" i="1" s="1"/>
  <c r="I23" i="1"/>
  <c r="I83" i="1" s="1"/>
  <c r="P22" i="1"/>
  <c r="P82" i="1" s="1"/>
  <c r="L22" i="1"/>
  <c r="L82" i="1" s="1"/>
  <c r="H22" i="1"/>
  <c r="H82" i="1" s="1"/>
  <c r="O21" i="1"/>
  <c r="O81" i="1" s="1"/>
  <c r="K21" i="1"/>
  <c r="K81" i="1" s="1"/>
  <c r="G21" i="1"/>
  <c r="G81" i="1" s="1"/>
  <c r="P331" i="1"/>
  <c r="O367" i="1"/>
  <c r="O361" i="1"/>
  <c r="O355" i="1"/>
  <c r="O90" i="1"/>
  <c r="O168" i="1" s="1"/>
  <c r="P415" i="1"/>
  <c r="P274" i="1"/>
  <c r="P268" i="1"/>
  <c r="P235" i="1"/>
  <c r="P229" i="1"/>
  <c r="P223" i="1"/>
  <c r="P211" i="1"/>
  <c r="P205" i="1"/>
  <c r="F168" i="1"/>
  <c r="P130" i="1"/>
  <c r="P106" i="1"/>
  <c r="Q24" i="1"/>
  <c r="Q84" i="1" s="1"/>
  <c r="M24" i="1"/>
  <c r="M84" i="1" s="1"/>
  <c r="I24" i="1"/>
  <c r="I84" i="1" s="1"/>
  <c r="P23" i="1"/>
  <c r="P83" i="1" s="1"/>
  <c r="L23" i="1"/>
  <c r="L83" i="1" s="1"/>
  <c r="H23" i="1"/>
  <c r="H83" i="1" s="1"/>
  <c r="O22" i="1"/>
  <c r="O82" i="1" s="1"/>
  <c r="K22" i="1"/>
  <c r="K82" i="1" s="1"/>
  <c r="G22" i="1"/>
  <c r="G82" i="1" s="1"/>
  <c r="N21" i="1"/>
  <c r="N81" i="1" s="1"/>
  <c r="J21" i="1"/>
  <c r="J81" i="1" s="1"/>
  <c r="P24" i="1"/>
  <c r="P84" i="1" s="1"/>
  <c r="L24" i="1"/>
  <c r="L84" i="1" s="1"/>
  <c r="H24" i="1"/>
  <c r="H84" i="1" s="1"/>
  <c r="O23" i="1"/>
  <c r="O83" i="1" s="1"/>
  <c r="K23" i="1"/>
  <c r="K83" i="1" s="1"/>
  <c r="G23" i="1"/>
  <c r="G83" i="1" s="1"/>
  <c r="N22" i="1"/>
  <c r="N82" i="1" s="1"/>
  <c r="J22" i="1"/>
  <c r="J82" i="1" s="1"/>
  <c r="M21" i="1"/>
  <c r="M81" i="1" s="1"/>
  <c r="I21" i="1"/>
  <c r="I81" i="1" s="1"/>
  <c r="O24" i="1"/>
  <c r="O84" i="1" s="1"/>
  <c r="K24" i="1"/>
  <c r="K84" i="1" s="1"/>
  <c r="G24" i="1"/>
  <c r="G84" i="1" s="1"/>
  <c r="N23" i="1"/>
  <c r="N83" i="1" s="1"/>
  <c r="J23" i="1"/>
  <c r="J83" i="1" s="1"/>
  <c r="Q22" i="1"/>
  <c r="Q82" i="1" s="1"/>
  <c r="M22" i="1"/>
  <c r="M82" i="1" s="1"/>
  <c r="I22" i="1"/>
  <c r="I82" i="1" s="1"/>
  <c r="P21" i="1"/>
  <c r="L21" i="1"/>
  <c r="L81" i="1" s="1"/>
  <c r="H21" i="1"/>
  <c r="H81" i="1" s="1"/>
  <c r="J148" i="1"/>
  <c r="J142" i="1" s="1"/>
  <c r="N318" i="1"/>
  <c r="N438" i="1" s="1"/>
  <c r="J318" i="1"/>
  <c r="J438" i="1" s="1"/>
  <c r="Q317" i="1"/>
  <c r="Q437" i="1" s="1"/>
  <c r="M317" i="1"/>
  <c r="M437" i="1" s="1"/>
  <c r="I317" i="1"/>
  <c r="I437" i="1" s="1"/>
  <c r="P316" i="1"/>
  <c r="P436" i="1" s="1"/>
  <c r="L316" i="1"/>
  <c r="L436" i="1" s="1"/>
  <c r="H316" i="1"/>
  <c r="H436" i="1" s="1"/>
  <c r="G315" i="1"/>
  <c r="G435" i="1" s="1"/>
  <c r="J26" i="1"/>
  <c r="O422" i="1"/>
  <c r="M427" i="1"/>
  <c r="M421" i="1" s="1"/>
  <c r="N315" i="1"/>
  <c r="N435" i="1" s="1"/>
  <c r="K427" i="1"/>
  <c r="K421" i="1" s="1"/>
  <c r="I125" i="1"/>
  <c r="O182" i="1"/>
  <c r="O176" i="1" s="1"/>
  <c r="O248" i="1" s="1"/>
  <c r="I263" i="1"/>
  <c r="I257" i="1" s="1"/>
  <c r="I305" i="1" s="1"/>
  <c r="M263" i="1"/>
  <c r="M257" i="1" s="1"/>
  <c r="M305" i="1" s="1"/>
  <c r="Q305" i="1"/>
  <c r="I320" i="1"/>
  <c r="F324" i="1"/>
  <c r="H374" i="1"/>
  <c r="L374" i="1"/>
  <c r="P374" i="1"/>
  <c r="M26" i="1"/>
  <c r="F376" i="1"/>
  <c r="J315" i="1"/>
  <c r="J435" i="1" s="1"/>
  <c r="F30" i="1"/>
  <c r="F24" i="1" s="1"/>
  <c r="F84" i="1" s="1"/>
  <c r="G95" i="1"/>
  <c r="K95" i="1"/>
  <c r="O95" i="1"/>
  <c r="J263" i="1"/>
  <c r="J257" i="1" s="1"/>
  <c r="J305" i="1" s="1"/>
  <c r="N263" i="1"/>
  <c r="N257" i="1" s="1"/>
  <c r="N305" i="1" s="1"/>
  <c r="F306" i="1"/>
  <c r="I374" i="1"/>
  <c r="M374" i="1"/>
  <c r="Q374" i="1"/>
  <c r="F378" i="1"/>
  <c r="L181" i="1"/>
  <c r="L175" i="1" s="1"/>
  <c r="L247" i="1" s="1"/>
  <c r="J181" i="1"/>
  <c r="J175" i="1" s="1"/>
  <c r="J247" i="1" s="1"/>
  <c r="G182" i="1"/>
  <c r="G176" i="1" s="1"/>
  <c r="G248" i="1" s="1"/>
  <c r="K182" i="1"/>
  <c r="K176" i="1" s="1"/>
  <c r="K248" i="1" s="1"/>
  <c r="K94" i="1"/>
  <c r="J130" i="1"/>
  <c r="J124" i="1" s="1"/>
  <c r="H182" i="1"/>
  <c r="H176" i="1" s="1"/>
  <c r="H248" i="1" s="1"/>
  <c r="P176" i="1"/>
  <c r="P248" i="1" s="1"/>
  <c r="K262" i="1"/>
  <c r="K256" i="1" s="1"/>
  <c r="K304" i="1" s="1"/>
  <c r="G61" i="1"/>
  <c r="G55" i="1" s="1"/>
  <c r="I95" i="1"/>
  <c r="Q95" i="1"/>
  <c r="K130" i="1"/>
  <c r="K124" i="1" s="1"/>
  <c r="G187" i="1"/>
  <c r="I187" i="1"/>
  <c r="I181" i="1" s="1"/>
  <c r="I175" i="1" s="1"/>
  <c r="I247" i="1" s="1"/>
  <c r="I182" i="1"/>
  <c r="I176" i="1" s="1"/>
  <c r="I248" i="1" s="1"/>
  <c r="M187" i="1"/>
  <c r="M182" i="1"/>
  <c r="M176" i="1" s="1"/>
  <c r="M248" i="1" s="1"/>
  <c r="F186" i="1"/>
  <c r="F180" i="1" s="1"/>
  <c r="F252" i="1" s="1"/>
  <c r="G217" i="1"/>
  <c r="F217" i="1" s="1"/>
  <c r="L262" i="1"/>
  <c r="L256" i="1" s="1"/>
  <c r="L304" i="1" s="1"/>
  <c r="H263" i="1"/>
  <c r="H257" i="1" s="1"/>
  <c r="H305" i="1" s="1"/>
  <c r="L263" i="1"/>
  <c r="L257" i="1" s="1"/>
  <c r="L305" i="1" s="1"/>
  <c r="F322" i="1"/>
  <c r="K315" i="1"/>
  <c r="K435" i="1" s="1"/>
  <c r="P318" i="1"/>
  <c r="P438" i="1" s="1"/>
  <c r="L318" i="1"/>
  <c r="L438" i="1" s="1"/>
  <c r="O317" i="1"/>
  <c r="O437" i="1" s="1"/>
  <c r="K317" i="1"/>
  <c r="K437" i="1" s="1"/>
  <c r="G317" i="1"/>
  <c r="G437" i="1" s="1"/>
  <c r="N316" i="1"/>
  <c r="N436" i="1" s="1"/>
  <c r="J316" i="1"/>
  <c r="J436" i="1" s="1"/>
  <c r="Q435" i="1"/>
  <c r="M315" i="1"/>
  <c r="M435" i="1" s="1"/>
  <c r="I315" i="1"/>
  <c r="I435" i="1" s="1"/>
  <c r="L422" i="1"/>
  <c r="K319" i="1"/>
  <c r="H148" i="1"/>
  <c r="H142" i="1" s="1"/>
  <c r="K187" i="1"/>
  <c r="K181" i="1" s="1"/>
  <c r="K175" i="1" s="1"/>
  <c r="K247" i="1" s="1"/>
  <c r="L182" i="1"/>
  <c r="L176" i="1" s="1"/>
  <c r="L248" i="1" s="1"/>
  <c r="G263" i="1"/>
  <c r="G257" i="1" s="1"/>
  <c r="G305" i="1" s="1"/>
  <c r="K263" i="1"/>
  <c r="K257" i="1" s="1"/>
  <c r="K305" i="1" s="1"/>
  <c r="O263" i="1"/>
  <c r="O257" i="1" s="1"/>
  <c r="O305" i="1" s="1"/>
  <c r="Q318" i="1"/>
  <c r="Q438" i="1" s="1"/>
  <c r="O26" i="1"/>
  <c r="K26" i="1"/>
  <c r="I94" i="1"/>
  <c r="O106" i="1"/>
  <c r="O94" i="1" s="1"/>
  <c r="G130" i="1"/>
  <c r="G124" i="1" s="1"/>
  <c r="H187" i="1"/>
  <c r="J182" i="1"/>
  <c r="J176" i="1" s="1"/>
  <c r="J248" i="1" s="1"/>
  <c r="F249" i="1"/>
  <c r="G268" i="1"/>
  <c r="O268" i="1"/>
  <c r="F267" i="1"/>
  <c r="F261" i="1" s="1"/>
  <c r="F309" i="1" s="1"/>
  <c r="F323" i="1"/>
  <c r="N317" i="1"/>
  <c r="N437" i="1" s="1"/>
  <c r="J317" i="1"/>
  <c r="J437" i="1" s="1"/>
  <c r="Q436" i="1"/>
  <c r="M316" i="1"/>
  <c r="M436" i="1" s="1"/>
  <c r="I316" i="1"/>
  <c r="I436" i="1" s="1"/>
  <c r="L315" i="1"/>
  <c r="L435" i="1" s="1"/>
  <c r="H315" i="1"/>
  <c r="H435" i="1" s="1"/>
  <c r="M320" i="1"/>
  <c r="F321" i="1"/>
  <c r="F250" i="1"/>
  <c r="F185" i="1"/>
  <c r="F179" i="1" s="1"/>
  <c r="F251" i="1" s="1"/>
  <c r="N235" i="1"/>
  <c r="N182" i="1"/>
  <c r="N176" i="1" s="1"/>
  <c r="N248" i="1" s="1"/>
  <c r="N187" i="1"/>
  <c r="N26" i="1"/>
  <c r="K374" i="1"/>
  <c r="K379" i="1"/>
  <c r="K373" i="1" s="1"/>
  <c r="F81" i="1"/>
  <c r="I31" i="1"/>
  <c r="I25" i="1" s="1"/>
  <c r="I26" i="1"/>
  <c r="I268" i="1"/>
  <c r="M268" i="1"/>
  <c r="Q268" i="1"/>
  <c r="N319" i="1"/>
  <c r="J373" i="1"/>
  <c r="G385" i="1"/>
  <c r="F385" i="1" s="1"/>
  <c r="H95" i="1"/>
  <c r="H94" i="1"/>
  <c r="H320" i="1"/>
  <c r="H325" i="1"/>
  <c r="H319" i="1" s="1"/>
  <c r="L320" i="1"/>
  <c r="L325" i="1"/>
  <c r="L319" i="1" s="1"/>
  <c r="O374" i="1"/>
  <c r="O379" i="1"/>
  <c r="O373" i="1" s="1"/>
  <c r="L26" i="1"/>
  <c r="H125" i="1"/>
  <c r="H130" i="1"/>
  <c r="H124" i="1" s="1"/>
  <c r="L125" i="1"/>
  <c r="L130" i="1"/>
  <c r="L124" i="1" s="1"/>
  <c r="G148" i="1"/>
  <c r="G142" i="1" s="1"/>
  <c r="K148" i="1"/>
  <c r="K142" i="1" s="1"/>
  <c r="J320" i="1"/>
  <c r="N373" i="1"/>
  <c r="G374" i="1"/>
  <c r="N320" i="1"/>
  <c r="L95" i="1"/>
  <c r="L94" i="1"/>
  <c r="H26" i="1"/>
  <c r="Q130" i="1"/>
  <c r="J319" i="1"/>
  <c r="F375" i="1"/>
  <c r="J427" i="1"/>
  <c r="J421" i="1" s="1"/>
  <c r="J422" i="1"/>
  <c r="N427" i="1"/>
  <c r="N421" i="1" s="1"/>
  <c r="N422" i="1"/>
  <c r="J268" i="1"/>
  <c r="N268" i="1"/>
  <c r="Q325" i="1"/>
  <c r="H379" i="1"/>
  <c r="H373" i="1" s="1"/>
  <c r="L379" i="1"/>
  <c r="L373" i="1" s="1"/>
  <c r="P379" i="1"/>
  <c r="P373" i="1" s="1"/>
  <c r="O318" i="1"/>
  <c r="O438" i="1" s="1"/>
  <c r="K318" i="1"/>
  <c r="K438" i="1" s="1"/>
  <c r="G318" i="1"/>
  <c r="G438" i="1" s="1"/>
  <c r="P148" i="1"/>
  <c r="P142" i="1" s="1"/>
  <c r="I325" i="1"/>
  <c r="M325" i="1"/>
  <c r="M319" i="1" s="1"/>
  <c r="G320" i="1"/>
  <c r="K320" i="1"/>
  <c r="O320" i="1"/>
  <c r="I379" i="1"/>
  <c r="I373" i="1" s="1"/>
  <c r="M379" i="1"/>
  <c r="M373" i="1" s="1"/>
  <c r="Q373" i="1"/>
  <c r="J374" i="1"/>
  <c r="N374" i="1"/>
  <c r="F377" i="1"/>
  <c r="P435" i="1"/>
  <c r="O315" i="1"/>
  <c r="O435" i="1" s="1"/>
  <c r="M318" i="1"/>
  <c r="M438" i="1" s="1"/>
  <c r="I318" i="1"/>
  <c r="I438" i="1" s="1"/>
  <c r="P317" i="1"/>
  <c r="P437" i="1" s="1"/>
  <c r="L317" i="1"/>
  <c r="L437" i="1" s="1"/>
  <c r="H317" i="1"/>
  <c r="H437" i="1" s="1"/>
  <c r="O316" i="1"/>
  <c r="O436" i="1" s="1"/>
  <c r="K316" i="1"/>
  <c r="K436" i="1" s="1"/>
  <c r="G316" i="1"/>
  <c r="G436" i="1" s="1"/>
  <c r="P320" i="1"/>
  <c r="Q320" i="1" s="1"/>
  <c r="Q422" i="1"/>
  <c r="O415" i="1"/>
  <c r="O409" i="1" s="1"/>
  <c r="P410" i="1"/>
  <c r="Q415" i="1"/>
  <c r="F259" i="1"/>
  <c r="F307" i="1" s="1"/>
  <c r="I331" i="1"/>
  <c r="F28" i="1"/>
  <c r="F22" i="1" s="1"/>
  <c r="F82" i="1" s="1"/>
  <c r="F260" i="1"/>
  <c r="F308" i="1" s="1"/>
  <c r="I274" i="1"/>
  <c r="F29" i="1"/>
  <c r="O223" i="1"/>
  <c r="O181" i="1" s="1"/>
  <c r="P187" i="1"/>
  <c r="Q187" i="1"/>
  <c r="Q148" i="1"/>
  <c r="Q142" i="1" s="1"/>
  <c r="O130" i="1"/>
  <c r="O124" i="1" s="1"/>
  <c r="Q106" i="1"/>
  <c r="J112" i="1"/>
  <c r="O61" i="1"/>
  <c r="O55" i="1" s="1"/>
  <c r="J61" i="1"/>
  <c r="J55" i="1" s="1"/>
  <c r="K61" i="1"/>
  <c r="K55" i="1" s="1"/>
  <c r="N61" i="1"/>
  <c r="N55" i="1" s="1"/>
  <c r="M61" i="1"/>
  <c r="M55" i="1" s="1"/>
  <c r="I61" i="1"/>
  <c r="I55" i="1" s="1"/>
  <c r="Q61" i="1"/>
  <c r="Q55" i="1" s="1"/>
  <c r="G31" i="1"/>
  <c r="H61" i="1"/>
  <c r="H55" i="1" s="1"/>
  <c r="L61" i="1"/>
  <c r="L55" i="1" s="1"/>
  <c r="P61" i="1"/>
  <c r="P55" i="1" s="1"/>
  <c r="K31" i="1"/>
  <c r="K25" i="1" s="1"/>
  <c r="O31" i="1"/>
  <c r="O25" i="1" s="1"/>
  <c r="O19" i="1" s="1"/>
  <c r="M31" i="1"/>
  <c r="M25" i="1" s="1"/>
  <c r="Q31" i="1"/>
  <c r="J31" i="1"/>
  <c r="J25" i="1" s="1"/>
  <c r="N31" i="1"/>
  <c r="N25" i="1" s="1"/>
  <c r="H31" i="1"/>
  <c r="L31" i="1"/>
  <c r="L25" i="1" s="1"/>
  <c r="P31" i="1"/>
  <c r="P25" i="1" s="1"/>
  <c r="H37" i="1"/>
  <c r="P81" i="1" l="1"/>
  <c r="Q81" i="1" s="1"/>
  <c r="Q80" i="1" s="1"/>
  <c r="Q79" i="1" s="1"/>
  <c r="Q21" i="1"/>
  <c r="Q20" i="1" s="1"/>
  <c r="Q19" i="1" s="1"/>
  <c r="F114" i="1"/>
  <c r="F112" i="1"/>
  <c r="P319" i="1"/>
  <c r="Q319" i="1" s="1"/>
  <c r="F367" i="1"/>
  <c r="F361" i="1"/>
  <c r="F31" i="1"/>
  <c r="F325" i="1"/>
  <c r="F37" i="1"/>
  <c r="F235" i="1"/>
  <c r="F61" i="1"/>
  <c r="F55" i="1" s="1"/>
  <c r="F427" i="1"/>
  <c r="F421" i="1" s="1"/>
  <c r="G409" i="1"/>
  <c r="F409" i="1"/>
  <c r="F379" i="1"/>
  <c r="F373" i="1" s="1"/>
  <c r="P89" i="1"/>
  <c r="P167" i="1" s="1"/>
  <c r="P94" i="1"/>
  <c r="Q94" i="1"/>
  <c r="N89" i="1"/>
  <c r="N167" i="1" s="1"/>
  <c r="P262" i="1"/>
  <c r="P256" i="1" s="1"/>
  <c r="P304" i="1" s="1"/>
  <c r="P442" i="1"/>
  <c r="K314" i="1"/>
  <c r="K434" i="1" s="1"/>
  <c r="P19" i="1"/>
  <c r="P79" i="1" s="1"/>
  <c r="L19" i="1"/>
  <c r="L79" i="1" s="1"/>
  <c r="K19" i="1"/>
  <c r="K79" i="1" s="1"/>
  <c r="F316" i="1"/>
  <c r="F436" i="1" s="1"/>
  <c r="M19" i="1"/>
  <c r="M79" i="1" s="1"/>
  <c r="M314" i="1"/>
  <c r="M434" i="1" s="1"/>
  <c r="K88" i="1"/>
  <c r="K166" i="1" s="1"/>
  <c r="O319" i="1"/>
  <c r="O313" i="1" s="1"/>
  <c r="O433" i="1" s="1"/>
  <c r="L89" i="1"/>
  <c r="L167" i="1" s="1"/>
  <c r="H89" i="1"/>
  <c r="H167" i="1" s="1"/>
  <c r="N19" i="1"/>
  <c r="N79" i="1" s="1"/>
  <c r="J19" i="1"/>
  <c r="J79" i="1" s="1"/>
  <c r="L88" i="1"/>
  <c r="L166" i="1" s="1"/>
  <c r="N88" i="1"/>
  <c r="N166" i="1" s="1"/>
  <c r="I88" i="1"/>
  <c r="I166" i="1" s="1"/>
  <c r="G94" i="1"/>
  <c r="G88" i="1" s="1"/>
  <c r="G166" i="1" s="1"/>
  <c r="G421" i="1"/>
  <c r="G25" i="1"/>
  <c r="H88" i="1"/>
  <c r="H166" i="1" s="1"/>
  <c r="I19" i="1"/>
  <c r="I79" i="1" s="1"/>
  <c r="K89" i="1"/>
  <c r="K167" i="1" s="1"/>
  <c r="I443" i="1"/>
  <c r="G20" i="1"/>
  <c r="G80" i="1" s="1"/>
  <c r="G373" i="1"/>
  <c r="M88" i="1"/>
  <c r="M166" i="1" s="1"/>
  <c r="G89" i="1"/>
  <c r="G167" i="1" s="1"/>
  <c r="G319" i="1"/>
  <c r="M89" i="1"/>
  <c r="M167" i="1" s="1"/>
  <c r="I89" i="1"/>
  <c r="I167" i="1" s="1"/>
  <c r="O89" i="1"/>
  <c r="O167" i="1" s="1"/>
  <c r="P409" i="1"/>
  <c r="F318" i="1"/>
  <c r="F438" i="1" s="1"/>
  <c r="F315" i="1"/>
  <c r="F435" i="1" s="1"/>
  <c r="F317" i="1"/>
  <c r="F437" i="1" s="1"/>
  <c r="F170" i="1"/>
  <c r="F169" i="1"/>
  <c r="F171" i="1"/>
  <c r="F23" i="1"/>
  <c r="F83" i="1" s="1"/>
  <c r="K444" i="1"/>
  <c r="I442" i="1"/>
  <c r="H20" i="1"/>
  <c r="H80" i="1" s="1"/>
  <c r="L20" i="1"/>
  <c r="L80" i="1" s="1"/>
  <c r="I20" i="1"/>
  <c r="I80" i="1" s="1"/>
  <c r="M442" i="1"/>
  <c r="K20" i="1"/>
  <c r="K80" i="1" s="1"/>
  <c r="J20" i="1"/>
  <c r="J80" i="1" s="1"/>
  <c r="O20" i="1"/>
  <c r="O80" i="1" s="1"/>
  <c r="P20" i="1"/>
  <c r="P80" i="1" s="1"/>
  <c r="N20" i="1"/>
  <c r="N80" i="1" s="1"/>
  <c r="M20" i="1"/>
  <c r="M80" i="1" s="1"/>
  <c r="L314" i="1"/>
  <c r="L434" i="1" s="1"/>
  <c r="Q443" i="1"/>
  <c r="N444" i="1"/>
  <c r="G444" i="1"/>
  <c r="N443" i="1"/>
  <c r="I314" i="1"/>
  <c r="I434" i="1" s="1"/>
  <c r="H442" i="1"/>
  <c r="H314" i="1"/>
  <c r="H434" i="1" s="1"/>
  <c r="O175" i="1"/>
  <c r="O247" i="1" s="1"/>
  <c r="Q434" i="1"/>
  <c r="M443" i="1"/>
  <c r="J313" i="1"/>
  <c r="J433" i="1" s="1"/>
  <c r="K313" i="1"/>
  <c r="K433" i="1" s="1"/>
  <c r="L441" i="1"/>
  <c r="M262" i="1"/>
  <c r="M256" i="1" s="1"/>
  <c r="M304" i="1" s="1"/>
  <c r="N442" i="1"/>
  <c r="G443" i="1"/>
  <c r="L444" i="1"/>
  <c r="P314" i="1"/>
  <c r="P434" i="1" s="1"/>
  <c r="J441" i="1"/>
  <c r="M313" i="1"/>
  <c r="M433" i="1" s="1"/>
  <c r="Q433" i="1"/>
  <c r="F248" i="1"/>
  <c r="N313" i="1"/>
  <c r="N433" i="1" s="1"/>
  <c r="J443" i="1"/>
  <c r="O444" i="1"/>
  <c r="O262" i="1"/>
  <c r="O256" i="1" s="1"/>
  <c r="O304" i="1" s="1"/>
  <c r="G181" i="1"/>
  <c r="G175" i="1" s="1"/>
  <c r="G247" i="1" s="1"/>
  <c r="P175" i="1"/>
  <c r="P247" i="1" s="1"/>
  <c r="J262" i="1"/>
  <c r="J256" i="1" s="1"/>
  <c r="J304" i="1" s="1"/>
  <c r="H181" i="1"/>
  <c r="H175" i="1" s="1"/>
  <c r="H247" i="1" s="1"/>
  <c r="Q247" i="1"/>
  <c r="Q439" i="1" s="1"/>
  <c r="P443" i="1"/>
  <c r="N441" i="1"/>
  <c r="F305" i="1"/>
  <c r="Q304" i="1"/>
  <c r="I262" i="1"/>
  <c r="I256" i="1" s="1"/>
  <c r="I304" i="1" s="1"/>
  <c r="N181" i="1"/>
  <c r="N175" i="1" s="1"/>
  <c r="N247" i="1" s="1"/>
  <c r="G262" i="1"/>
  <c r="G256" i="1" s="1"/>
  <c r="G304" i="1" s="1"/>
  <c r="M181" i="1"/>
  <c r="M175" i="1" s="1"/>
  <c r="M247" i="1" s="1"/>
  <c r="F320" i="1"/>
  <c r="N262" i="1"/>
  <c r="N256" i="1" s="1"/>
  <c r="N304" i="1" s="1"/>
  <c r="I441" i="1"/>
  <c r="O442" i="1"/>
  <c r="I444" i="1"/>
  <c r="J442" i="1"/>
  <c r="H441" i="1"/>
  <c r="Q444" i="1"/>
  <c r="M441" i="1"/>
  <c r="K442" i="1"/>
  <c r="O443" i="1"/>
  <c r="F374" i="1"/>
  <c r="J94" i="1"/>
  <c r="H25" i="1"/>
  <c r="O79" i="1"/>
  <c r="H444" i="1"/>
  <c r="O314" i="1"/>
  <c r="O434" i="1" s="1"/>
  <c r="I319" i="1"/>
  <c r="I313" i="1" s="1"/>
  <c r="I433" i="1" s="1"/>
  <c r="L313" i="1"/>
  <c r="L433" i="1" s="1"/>
  <c r="H443" i="1"/>
  <c r="M444" i="1"/>
  <c r="J314" i="1"/>
  <c r="J434" i="1" s="1"/>
  <c r="G442" i="1"/>
  <c r="L443" i="1"/>
  <c r="J444" i="1"/>
  <c r="K443" i="1"/>
  <c r="G314" i="1"/>
  <c r="G434" i="1" s="1"/>
  <c r="N314" i="1"/>
  <c r="N434" i="1" s="1"/>
  <c r="H313" i="1"/>
  <c r="H433" i="1" s="1"/>
  <c r="G441" i="1"/>
  <c r="L442" i="1"/>
  <c r="K441" i="1"/>
  <c r="P444" i="1"/>
  <c r="O441" i="1"/>
  <c r="O88" i="1"/>
  <c r="P441" i="1" l="1"/>
  <c r="P313" i="1"/>
  <c r="P433" i="1" s="1"/>
  <c r="F167" i="1"/>
  <c r="P88" i="1"/>
  <c r="P166" i="1" s="1"/>
  <c r="F166" i="1"/>
  <c r="F319" i="1"/>
  <c r="F313" i="1" s="1"/>
  <c r="F433" i="1" s="1"/>
  <c r="F441" i="1"/>
  <c r="G313" i="1"/>
  <c r="G433" i="1" s="1"/>
  <c r="H19" i="1"/>
  <c r="H79" i="1" s="1"/>
  <c r="H439" i="1" s="1"/>
  <c r="M440" i="1"/>
  <c r="J88" i="1"/>
  <c r="J166" i="1" s="1"/>
  <c r="J439" i="1" s="1"/>
  <c r="G19" i="1"/>
  <c r="G79" i="1" s="1"/>
  <c r="I440" i="1"/>
  <c r="O166" i="1"/>
  <c r="O439" i="1" s="1"/>
  <c r="F444" i="1"/>
  <c r="F443" i="1"/>
  <c r="F442" i="1"/>
  <c r="G440" i="1"/>
  <c r="K440" i="1"/>
  <c r="N440" i="1"/>
  <c r="H440" i="1"/>
  <c r="L440" i="1"/>
  <c r="J440" i="1"/>
  <c r="O440" i="1"/>
  <c r="M439" i="1"/>
  <c r="N439" i="1"/>
  <c r="K439" i="1"/>
  <c r="L439" i="1"/>
  <c r="F314" i="1"/>
  <c r="F434" i="1" s="1"/>
  <c r="F247" i="1"/>
  <c r="F304" i="1"/>
  <c r="I439" i="1"/>
  <c r="P439" i="1" l="1"/>
  <c r="F439" i="1"/>
  <c r="G439" i="1"/>
  <c r="F440" i="1"/>
</calcChain>
</file>

<file path=xl/sharedStrings.xml><?xml version="1.0" encoding="utf-8"?>
<sst xmlns="http://schemas.openxmlformats.org/spreadsheetml/2006/main" count="680" uniqueCount="179">
  <si>
    <t>№ п/п</t>
  </si>
  <si>
    <t>Объем финансирования мероприятия муниципальной программы (рублей)</t>
  </si>
  <si>
    <t>Всего</t>
  </si>
  <si>
    <t>Целевые индикаторы реализации мероприятия (группы ме-роприятий) муниципальной программы &lt;*****&gt;</t>
  </si>
  <si>
    <t>Единица измерения</t>
  </si>
  <si>
    <t>Значение</t>
  </si>
  <si>
    <t>Задача 1 муниципальной программы – Обеспечение стабилизации функционирования отрасли жилищно-коммунального хозяйства на территории Покровского сельского поселения Омского муниципального района Омской области</t>
  </si>
  <si>
    <t>Цель подпрограммы 1 муниципальной программы – Улучшение качества жизни населения Покровского сельского поселения предоставления услуг по благоустройству</t>
  </si>
  <si>
    <t>Задача 1 подпрограммы 1 муниципальной программы – повышение качества предоставляемых муниципальных услуг в сфере жилищно – коммунального хозяйства.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</si>
  <si>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</si>
  <si>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</si>
  <si>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</si>
  <si>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</si>
  <si>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</si>
  <si>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</si>
  <si>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благоустройство</t>
  </si>
  <si>
    <t>Мероприятие 1 – мероприятия по организации уличного освещения</t>
  </si>
  <si>
    <t>Основное мероприятие – коммунальное хозяйство</t>
  </si>
  <si>
    <t>Мероприятие 1 – мероприятия в области коммунального хозяйства</t>
  </si>
  <si>
    <t>Итого по подпрограмме 1 муниципальной программы</t>
  </si>
  <si>
    <t>Задача 2 муниципальной программы - Развитие муниципальных услуг в сфере культурно-досуговой деятельности, молодежной политики, физической культуры и спорта;</t>
  </si>
  <si>
    <t>Цель подпрограммы 2 муниципальной программы - Повышение качества предоставляемых муниципальных услуг в социально-культурной сфере</t>
  </si>
  <si>
    <t>Задача 1 подпрограммы 2 муниципальной программы - Развитие муниципальных услуг в сфере физической культуры и спорта, социальной поддержки.</t>
  </si>
  <si>
    <t>Основное мероприятие  – Развитие муниципальных услуг в сфере культурно-досуговой деятельности.</t>
  </si>
  <si>
    <t>Мероприятие 1 - организация и проведение областных, районных и сельских культурных мероприятий.</t>
  </si>
  <si>
    <t>Мероприятие 1 - организация, проведение и участие в областных, районных и сельских спортивных мероприятиях, соревнованиях и праздниках</t>
  </si>
  <si>
    <t>2.3.</t>
  </si>
  <si>
    <t>Основное мероприятие - формирование условий для осуществления социальной поддержки граждан.</t>
  </si>
  <si>
    <t>Мероприятие 1 - осуществление мероприятий по предоставлению доплат к пенсиям муниципальных служащих</t>
  </si>
  <si>
    <t>Итого по подпрограмме 2 муниципальной программы</t>
  </si>
  <si>
    <t>Задача 3 муниципальной программы - Совершенствование муниципальной политики в сферах деятельности, относящихся к компетенции Администрации.</t>
  </si>
  <si>
    <t>Цель подпрограммы 3 муниципальной программы -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</si>
  <si>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- Совершенствование муниципальной политики в сферах деятельности, относящихся к компетенции Администрации.</t>
  </si>
  <si>
    <t>Основное мероприятие – Повышение эффективности деятельности Администрации Покровского сельского поселения Омского муниципального района Омской области</t>
  </si>
  <si>
    <t>Итого по подпрограмме 3 муниципальной программы</t>
  </si>
  <si>
    <t>Задача 4 муниципальной программы Повышение качества предоставляемых муниципальных услуг в сфере дорожного хозяйства</t>
  </si>
  <si>
    <t>Цель подпрограммы 4 муниципальной программы -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значения.</t>
  </si>
  <si>
    <t>Задача 1 подпрограммы 4 муниципальной программы - Повышение качества предоставляемых муниципальных услуг в сфере дорожного хозяйства</t>
  </si>
  <si>
    <t>Итого по подпрограмме 4 муниципальной программы</t>
  </si>
  <si>
    <t>ВСЕГО по муниципальной программе</t>
  </si>
  <si>
    <t>Основное мероприятие - развитие физической культуры и спорта в поселении.</t>
  </si>
  <si>
    <t>1.1.</t>
  </si>
  <si>
    <t>Наименование</t>
  </si>
  <si>
    <t>1.1.1</t>
  </si>
  <si>
    <t>1.1.2</t>
  </si>
  <si>
    <t>1.2</t>
  </si>
  <si>
    <t>1.2.1.</t>
  </si>
  <si>
    <t>2.1</t>
  </si>
  <si>
    <t>2.1.1</t>
  </si>
  <si>
    <t>2.2</t>
  </si>
  <si>
    <t>2.2.1</t>
  </si>
  <si>
    <t>2.3.1</t>
  </si>
  <si>
    <t>3.1</t>
  </si>
  <si>
    <t>3.1.1</t>
  </si>
  <si>
    <t>3.1.2</t>
  </si>
  <si>
    <t>3.1.3</t>
  </si>
  <si>
    <t>3.1.4</t>
  </si>
  <si>
    <t>3.1.5</t>
  </si>
  <si>
    <t>4.1.</t>
  </si>
  <si>
    <t>4.1.1</t>
  </si>
  <si>
    <t>5</t>
  </si>
  <si>
    <t>5.1</t>
  </si>
  <si>
    <t>5.1.2</t>
  </si>
  <si>
    <t>5.1.3</t>
  </si>
  <si>
    <t>5.1.4</t>
  </si>
  <si>
    <t>5.1.6</t>
  </si>
  <si>
    <t>5.2</t>
  </si>
  <si>
    <t>5.2.1</t>
  </si>
  <si>
    <t>5.2.2</t>
  </si>
  <si>
    <t>5.2.3</t>
  </si>
  <si>
    <t>5.2.4</t>
  </si>
  <si>
    <t xml:space="preserve">Задача 5 муниципальной программы Организация мероприятий по осуществлению части переданных полномочий </t>
  </si>
  <si>
    <t>Цель подпрограммы 5 муниципальной программы - Создание необходимых условий для осуществления части переданных полномочий</t>
  </si>
  <si>
    <t xml:space="preserve">Задача 1 программы 5 муниципальной программы- Организация мероприятий по осуществлению части переданных полномочий </t>
  </si>
  <si>
    <t>Мероприятие 1 - организация ремонта автомобильных дорог местного значения.</t>
  </si>
  <si>
    <t>Основное мероприятие - осуществление части полномочий по решению вопросов местного значения в соответствии с заключенными соглашениями</t>
  </si>
  <si>
    <t>Мероприятие 3 - выполнение части полномочий в сфере сохранения, испрльзования и популяризации объектов культурного наследия</t>
  </si>
  <si>
    <t>Мероприятие 4 - выполнение части полномочий в сфере дорожной деятельности</t>
  </si>
  <si>
    <t>Основное мероприятие - Реализация отдельных полномочий по решению вопросов местного значения</t>
  </si>
  <si>
    <t>Мероприятие 1 - осуществление мероприятий в сфере градостроительной деятельности</t>
  </si>
  <si>
    <t>Мероприятие 2 - осуществление мероприятий в сфере дорожной деятельности</t>
  </si>
  <si>
    <t>Мероприятие 3 - осуществление мероприятий в сфере культуры</t>
  </si>
  <si>
    <t>Мероприятие 4 - осуществление мероприятий по водоснабжению населения и водоотведению</t>
  </si>
  <si>
    <t>Итого по подпрограмме 5 муниципальной программы</t>
  </si>
  <si>
    <t>5.2.5</t>
  </si>
  <si>
    <t>3.1.6</t>
  </si>
  <si>
    <t>3.1.7</t>
  </si>
  <si>
    <t>Мероприятие 4 - осуществление мероприятий по водоснабжению населения и водоотведения</t>
  </si>
  <si>
    <t>3.1.8</t>
  </si>
  <si>
    <t>15.1</t>
  </si>
  <si>
    <t xml:space="preserve">Наименование
мероприятия муниципальной  программы
</t>
  </si>
  <si>
    <t>Источник финансирования</t>
  </si>
  <si>
    <t>1.1.3</t>
  </si>
  <si>
    <t>Мероприятие 3 – Прочие мероприятия по благоустройству</t>
  </si>
  <si>
    <t>Мероприятие 2 – мероприятия по организации и содержанию мест захоронения</t>
  </si>
  <si>
    <t>2.1.2</t>
  </si>
  <si>
    <t>4.1.2</t>
  </si>
  <si>
    <t>Мероприятие 2 - Содержание автомобильных дорог общего пользования в Покровском сельском поселении.</t>
  </si>
  <si>
    <t>Мероприятие 2 - Выполнение части полномочий в сфере градостроительной деятельности и территориального планирования</t>
  </si>
  <si>
    <t>5.1.7</t>
  </si>
  <si>
    <t>5.1.1</t>
  </si>
  <si>
    <t>5.1.5</t>
  </si>
  <si>
    <t>Мероприятие 6 - Выполнение части полномочий в области обращения с твердыми коммунальными отходами</t>
  </si>
  <si>
    <t>Мероприятие 5 - выполнение части полномочий в сфере водоснабжения населения и водоотведения</t>
  </si>
  <si>
    <t>Мероприятие 7 - Выполнение части полномочий в части проведения муниципального земельного контроля</t>
  </si>
  <si>
    <t>5.1.8</t>
  </si>
  <si>
    <t>Мероприятие 8 - Выполнение части полномочий в сфере ведения информационной системы обеспечения градостроительной деятельности</t>
  </si>
  <si>
    <t>Основное мероприятие - Осуществление передачи отдельных бюджетных полномочий финансового органа</t>
  </si>
  <si>
    <t>5.3</t>
  </si>
  <si>
    <t>5.3.1</t>
  </si>
  <si>
    <t>Мероприятие 1 - Предоставление межбюджетных трансфертов на выполнение части полномочий</t>
  </si>
  <si>
    <t>5.4</t>
  </si>
  <si>
    <t>5.4.1</t>
  </si>
  <si>
    <t>Основное мероприятие - 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</si>
  <si>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</si>
  <si>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к постановлению Администрации Покровского сельского поселения</t>
  </si>
  <si>
    <t>Омского муниципального района Омской области</t>
  </si>
  <si>
    <t>3.1.9</t>
  </si>
  <si>
    <t>4.1.3</t>
  </si>
  <si>
    <t>Мероприятие 3 - Безопасность дорожного движения в Покровском сельском поселении</t>
  </si>
  <si>
    <t>4.1.4</t>
  </si>
  <si>
    <t>Мероприятие 4 - Капитальный ремонт, ремонт автомобильных дорог общего пользования местного значения</t>
  </si>
  <si>
    <t>Основное мероприятие – Содержание автомобильных дорог общего пользования в Покровском сельском поселении</t>
  </si>
  <si>
    <t>Подпрограмма 1 – Развитие жилищно-коммунального хозяйства Покровского сельского поселения Омского муниципального района Омской области</t>
  </si>
  <si>
    <t>Подпрограмма 2 - 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</t>
  </si>
  <si>
    <t>Подпрограмма 3 - Совершенствование муниципального управления в Покровском сельском поселении Омского муниципального района Омской области</t>
  </si>
  <si>
    <t>Подпрограмма 4 - Поддержка дорожного хозяйства Покровского сельского поселения Омского муниципального района Омской области</t>
  </si>
  <si>
    <t>Подпрограмма 5 - Организация мероприятий по осуществлению части переданных полномочий</t>
  </si>
  <si>
    <t>Мероприятие 1 - выполнение части полномочий в сфере бюджетной деятельности</t>
  </si>
  <si>
    <t>Мероприятие 1 – Оплата взносов за капитальный ремонт общего имущества в многоквартирных домах</t>
  </si>
  <si>
    <t>Основное мероприятие – Поддержка жилищного хозяйства</t>
  </si>
  <si>
    <t>1.3</t>
  </si>
  <si>
    <t>1.3.1.</t>
  </si>
  <si>
    <t>2.4.</t>
  </si>
  <si>
    <t>2.4.1</t>
  </si>
  <si>
    <t>Основное мероприятие - Реализация молодёжной политики в поселении</t>
  </si>
  <si>
    <t>Мероприятие 1 - Организационно-воспитательная работа с молодёжью. Проведение мероприятий для детей и молодёжи</t>
  </si>
  <si>
    <t>исполнение расходных обязательсв</t>
  </si>
  <si>
    <t>процент</t>
  </si>
  <si>
    <t>2.1.3</t>
  </si>
  <si>
    <t>Мероприятие 1 -Обеспечение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</si>
  <si>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Мероприятие 2- 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</si>
  <si>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4.2</t>
  </si>
  <si>
    <t>Основное мероприятие - Ремонт автомобильных дорог общего пользования</t>
  </si>
  <si>
    <t>4.2.1</t>
  </si>
  <si>
    <t>Мероприятие 1 - Ремонт автомобильной дороги в с. Покровка, переулок Торговый (от улицы Центральная до дома №2 по улице 70 лет Октября</t>
  </si>
  <si>
    <t>Мерориятие 3. - Государственная поддержка отрасли культуры (модернизация учреждений культурно-досугового типа в сельской местности)</t>
  </si>
  <si>
    <t>Код бюджетной классификации</t>
  </si>
  <si>
    <t>Главный распорядитель бюджетных средств бюджета поселения</t>
  </si>
  <si>
    <t>Целевая статья расходов</t>
  </si>
  <si>
    <t>План</t>
  </si>
  <si>
    <t>Факт</t>
  </si>
  <si>
    <t>8</t>
  </si>
  <si>
    <t>9</t>
  </si>
  <si>
    <t>10</t>
  </si>
  <si>
    <t>11</t>
  </si>
  <si>
    <t>12</t>
  </si>
  <si>
    <t>13</t>
  </si>
  <si>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Покровского сельского поселения Омского муниципального района Омской области</t>
  </si>
  <si>
    <t>1840170340, 18401S0340</t>
  </si>
  <si>
    <t>Приложение № 2</t>
  </si>
  <si>
    <t>Отчет за 2024 год о реализации мунципальной программы Покровского сельского поселения Омского муниципального района Омской области</t>
  </si>
  <si>
    <t>«Развитие социально – экономического потенциала Покровского сельского поселения Омского муниципального района Омской области на 2014-2027 годы»</t>
  </si>
  <si>
    <t>2024 год</t>
  </si>
  <si>
    <t>1.1.4</t>
  </si>
  <si>
    <t>Мероприятие 4 – Мероприятия по восстановлению уличного освещения</t>
  </si>
  <si>
    <t>Мероприятие 2 - Капитальный ремонт и материально-техническое оснащение объектов, находящихся в муниципальной собственности, а также муниицпальных учреждений</t>
  </si>
  <si>
    <t>Мероприятие 2 - руководство и управление в сфере установленных функций органов местного самоуправления</t>
  </si>
  <si>
    <t>Мероприятие 1 - Предоставление иных межбюджетных траснфертов по оплате труда работников бюджетной сферы бюджетам поселений Омского муниципального района Омской области</t>
  </si>
  <si>
    <t>Мероприятие 3 - обеспечение выполнения функций казенных учреждений</t>
  </si>
  <si>
    <t>Мероприятие 4 -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</si>
  <si>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5 - формирование и использование средств резервных фондов</t>
  </si>
  <si>
    <t>Мероприятие 6 – обеспечение проведения выборов и референдумов</t>
  </si>
  <si>
    <t>Мероприятие 7 - организация и обеспечение мероприятий по решению других вопросов (общих) вопросов муниципального значения</t>
  </si>
  <si>
    <t>Мероприятие 8 - участие в предупреждении и ликвидации последствий чрезвычайных ситуаций в  Покровском сельском поселении</t>
  </si>
  <si>
    <t>Мероприятие 9 - мероприятия по землеустройству и землепользованию</t>
  </si>
  <si>
    <t>3.1.10</t>
  </si>
  <si>
    <t>Мероприятие 10 - Поощрение городских и сельских поселений Омской области за достижение уровня социально-экономического развития территорий</t>
  </si>
  <si>
    <t>от  06.02.2025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</si>
</sst>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4" fillId="0" borderId="0" xfId="0" applyFont="1"/>
    <xf numFmtId="49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0" xfId="0" applyFont="1" applyFill="1"/>
    <xf numFmtId="0" fontId="4" fillId="0" borderId="0" xfId="0" applyFont="1" applyAlignment="1">
      <alignment horizontal="left" vertical="center"/>
    </xf>
    <xf numFmtId="0" fontId="4" fillId="0" borderId="0" xfId="0" applyFont="1" applyFill="1"/>
    <xf numFmtId="4" fontId="4" fillId="0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3" borderId="0" xfId="0" applyFont="1" applyFill="1"/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4" fillId="4" borderId="0" xfId="0" applyFont="1" applyFill="1"/>
    <xf numFmtId="0" fontId="6" fillId="5" borderId="1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7" fillId="5" borderId="0" xfId="0" applyFont="1" applyFill="1"/>
    <xf numFmtId="0" fontId="4" fillId="5" borderId="0" xfId="0" applyFont="1" applyFill="1"/>
    <xf numFmtId="4" fontId="6" fillId="5" borderId="1" xfId="0" applyNumberFormat="1" applyFont="1" applyFill="1" applyBorder="1" applyAlignment="1">
      <alignment horizontal="center" vertical="center" wrapText="1"/>
    </xf>
    <xf numFmtId="4" fontId="6" fillId="5" borderId="0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7" fillId="6" borderId="0" xfId="0" applyFont="1" applyFill="1"/>
    <xf numFmtId="4" fontId="6" fillId="6" borderId="0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0" fillId="0" borderId="0" xfId="0" applyFill="1" applyAlignment="1"/>
    <xf numFmtId="49" fontId="5" fillId="0" borderId="1" xfId="0" applyNumberFormat="1" applyFont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11" fillId="0" borderId="0" xfId="0" applyFont="1" applyAlignment="1">
      <alignment horizontal="center"/>
    </xf>
    <xf numFmtId="0" fontId="12" fillId="0" borderId="0" xfId="0" applyFont="1" applyAlignment="1"/>
    <xf numFmtId="0" fontId="0" fillId="0" borderId="2" xfId="0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 indent="1"/>
    </xf>
    <xf numFmtId="0" fontId="6" fillId="7" borderId="0" xfId="0" applyFont="1" applyFill="1" applyBorder="1" applyAlignment="1">
      <alignment horizontal="center" vertical="center" wrapText="1"/>
    </xf>
    <xf numFmtId="0" fontId="7" fillId="7" borderId="0" xfId="0" applyFont="1" applyFill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CCFF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48"/>
  <sheetViews>
    <sheetView tabSelected="1" view="pageBreakPreview" zoomScaleNormal="40" zoomScaleSheetLayoutView="100" zoomScalePageLayoutView="30" workbookViewId="0">
      <pane ySplit="13" topLeftCell="A353" activePane="bottomLeft" state="frozen"/>
      <selection pane="bottomLeft" activeCell="AI441" sqref="AI441"/>
    </sheetView>
  </sheetViews>
  <sheetFormatPr defaultRowHeight="15" x14ac:dyDescent="0.25"/>
  <cols>
    <col min="1" max="1" width="6.140625" style="4" customWidth="1"/>
    <col min="2" max="2" width="22.28515625" style="11" customWidth="1"/>
    <col min="3" max="3" width="17.140625" style="21" customWidth="1"/>
    <col min="4" max="4" width="17.42578125" style="21" customWidth="1"/>
    <col min="5" max="5" width="24.7109375" style="4" customWidth="1"/>
    <col min="6" max="6" width="34.28515625" style="12" hidden="1" customWidth="1"/>
    <col min="7" max="7" width="13.85546875" style="12" hidden="1" customWidth="1"/>
    <col min="8" max="8" width="15" style="12" hidden="1" customWidth="1"/>
    <col min="9" max="9" width="12.28515625" style="12" hidden="1" customWidth="1"/>
    <col min="10" max="10" width="13.7109375" style="12" hidden="1" customWidth="1"/>
    <col min="11" max="11" width="12.42578125" style="12" hidden="1" customWidth="1"/>
    <col min="12" max="12" width="14.5703125" style="12" hidden="1" customWidth="1"/>
    <col min="13" max="13" width="14.42578125" style="12" hidden="1" customWidth="1"/>
    <col min="14" max="14" width="13.7109375" style="12" hidden="1" customWidth="1"/>
    <col min="15" max="15" width="18.28515625" style="12" hidden="1" customWidth="1"/>
    <col min="16" max="16" width="18.5703125" style="12" customWidth="1"/>
    <col min="17" max="17" width="19.28515625" style="12" customWidth="1"/>
    <col min="18" max="18" width="17.5703125" style="4" customWidth="1"/>
    <col min="19" max="19" width="12.42578125" style="4" customWidth="1"/>
    <col min="20" max="20" width="0.5703125" style="4" hidden="1" customWidth="1"/>
    <col min="21" max="26" width="9.140625" style="4" hidden="1" customWidth="1"/>
    <col min="27" max="27" width="10.140625" style="4" hidden="1" customWidth="1"/>
    <col min="28" max="28" width="0.28515625" style="4" hidden="1" customWidth="1"/>
    <col min="29" max="29" width="13.7109375" style="4" customWidth="1"/>
    <col min="30" max="30" width="19.5703125" style="4" customWidth="1"/>
    <col min="31" max="31" width="16.140625" style="4" customWidth="1"/>
    <col min="32" max="16384" width="9.140625" style="4"/>
  </cols>
  <sheetData>
    <row r="1" spans="1:31" ht="15.75" x14ac:dyDescent="0.25">
      <c r="A1" s="1"/>
      <c r="B1" s="2"/>
      <c r="C1" s="20"/>
      <c r="D1" s="20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65" t="s">
        <v>160</v>
      </c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</row>
    <row r="2" spans="1:31" ht="15.75" x14ac:dyDescent="0.25">
      <c r="A2" s="1"/>
      <c r="B2" s="2"/>
      <c r="C2" s="20"/>
      <c r="D2" s="20"/>
      <c r="E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65" t="s">
        <v>115</v>
      </c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1" ht="15.75" x14ac:dyDescent="0.25">
      <c r="A3" s="1"/>
      <c r="B3" s="2"/>
      <c r="C3" s="20"/>
      <c r="D3" s="20"/>
      <c r="E3" s="1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65" t="s">
        <v>116</v>
      </c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</row>
    <row r="4" spans="1:31" s="12" customFormat="1" ht="15.75" x14ac:dyDescent="0.25">
      <c r="A4" s="3"/>
      <c r="B4" s="26"/>
      <c r="C4" s="27"/>
      <c r="D4" s="27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65" t="s">
        <v>178</v>
      </c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</row>
    <row r="5" spans="1:31" ht="15.75" x14ac:dyDescent="0.25">
      <c r="A5" s="1"/>
      <c r="B5" s="2"/>
      <c r="C5" s="20"/>
      <c r="D5" s="20"/>
      <c r="E5" s="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  <c r="S5" s="1"/>
    </row>
    <row r="6" spans="1:31" ht="18.75" x14ac:dyDescent="0.3">
      <c r="A6" s="143"/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</row>
    <row r="7" spans="1:31" ht="15.75" x14ac:dyDescent="0.25">
      <c r="A7" s="145" t="s">
        <v>161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</row>
    <row r="8" spans="1:31" ht="15.75" x14ac:dyDescent="0.25">
      <c r="A8" s="145" t="s">
        <v>162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</row>
    <row r="10" spans="1:31" s="5" customFormat="1" ht="26.25" customHeight="1" x14ac:dyDescent="0.25">
      <c r="A10" s="67" t="s">
        <v>0</v>
      </c>
      <c r="B10" s="67" t="s">
        <v>90</v>
      </c>
      <c r="C10" s="67" t="s">
        <v>147</v>
      </c>
      <c r="D10" s="67"/>
      <c r="E10" s="67" t="s">
        <v>1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 t="s">
        <v>3</v>
      </c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32"/>
    </row>
    <row r="11" spans="1:31" s="5" customFormat="1" ht="15" customHeight="1" x14ac:dyDescent="0.25">
      <c r="A11" s="67"/>
      <c r="B11" s="67"/>
      <c r="C11" s="67" t="s">
        <v>148</v>
      </c>
      <c r="D11" s="67" t="s">
        <v>149</v>
      </c>
      <c r="E11" s="67" t="s">
        <v>91</v>
      </c>
      <c r="F11" s="112" t="s">
        <v>2</v>
      </c>
      <c r="G11" s="112" t="s">
        <v>163</v>
      </c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67" t="s">
        <v>42</v>
      </c>
      <c r="S11" s="67" t="s">
        <v>4</v>
      </c>
      <c r="T11" s="67" t="s">
        <v>5</v>
      </c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32"/>
    </row>
    <row r="12" spans="1:31" s="5" customFormat="1" ht="36.75" customHeight="1" x14ac:dyDescent="0.25">
      <c r="A12" s="67"/>
      <c r="B12" s="67"/>
      <c r="C12" s="67"/>
      <c r="D12" s="67"/>
      <c r="E12" s="67"/>
      <c r="F12" s="112"/>
      <c r="G12" s="112">
        <v>2014</v>
      </c>
      <c r="H12" s="112">
        <v>2015</v>
      </c>
      <c r="I12" s="112">
        <v>2016</v>
      </c>
      <c r="J12" s="112">
        <v>2017</v>
      </c>
      <c r="K12" s="112">
        <v>2018</v>
      </c>
      <c r="L12" s="112">
        <v>2019</v>
      </c>
      <c r="M12" s="112">
        <v>2020</v>
      </c>
      <c r="N12" s="112">
        <v>2021</v>
      </c>
      <c r="O12" s="119">
        <v>2022</v>
      </c>
      <c r="P12" s="112" t="s">
        <v>150</v>
      </c>
      <c r="Q12" s="112" t="s">
        <v>151</v>
      </c>
      <c r="R12" s="67"/>
      <c r="S12" s="67"/>
      <c r="T12" s="67" t="s">
        <v>2</v>
      </c>
      <c r="U12" s="67" t="s">
        <v>163</v>
      </c>
      <c r="V12" s="67"/>
      <c r="W12" s="67"/>
      <c r="X12" s="67"/>
      <c r="Y12" s="67"/>
      <c r="Z12" s="67"/>
      <c r="AA12" s="67"/>
      <c r="AB12" s="67"/>
      <c r="AC12" s="67"/>
      <c r="AD12" s="67"/>
      <c r="AE12" s="32"/>
    </row>
    <row r="13" spans="1:31" s="5" customFormat="1" ht="32.25" customHeight="1" x14ac:dyDescent="0.25">
      <c r="A13" s="67"/>
      <c r="B13" s="67"/>
      <c r="C13" s="67"/>
      <c r="D13" s="67"/>
      <c r="E13" s="67"/>
      <c r="F13" s="112"/>
      <c r="G13" s="112"/>
      <c r="H13" s="112"/>
      <c r="I13" s="112"/>
      <c r="J13" s="112"/>
      <c r="K13" s="112"/>
      <c r="L13" s="112"/>
      <c r="M13" s="112"/>
      <c r="N13" s="112"/>
      <c r="O13" s="119"/>
      <c r="P13" s="112"/>
      <c r="Q13" s="112"/>
      <c r="R13" s="67"/>
      <c r="S13" s="67"/>
      <c r="T13" s="67"/>
      <c r="U13" s="16">
        <v>2014</v>
      </c>
      <c r="V13" s="16">
        <v>2015</v>
      </c>
      <c r="W13" s="16">
        <v>2016</v>
      </c>
      <c r="X13" s="16">
        <v>2017</v>
      </c>
      <c r="Y13" s="16">
        <v>2018</v>
      </c>
      <c r="Z13" s="16">
        <v>2019</v>
      </c>
      <c r="AA13" s="16">
        <v>2020</v>
      </c>
      <c r="AB13" s="16">
        <v>2021</v>
      </c>
      <c r="AC13" s="16" t="s">
        <v>150</v>
      </c>
      <c r="AD13" s="16" t="s">
        <v>151</v>
      </c>
      <c r="AE13" s="32"/>
    </row>
    <row r="14" spans="1:31" s="7" customFormat="1" x14ac:dyDescent="0.25">
      <c r="A14" s="6">
        <v>1</v>
      </c>
      <c r="B14" s="6">
        <v>2</v>
      </c>
      <c r="C14" s="6">
        <v>3</v>
      </c>
      <c r="D14" s="6">
        <v>4</v>
      </c>
      <c r="E14" s="6">
        <v>6</v>
      </c>
      <c r="F14" s="17">
        <v>7</v>
      </c>
      <c r="G14" s="17">
        <v>8</v>
      </c>
      <c r="H14" s="17">
        <v>9</v>
      </c>
      <c r="I14" s="17">
        <v>10</v>
      </c>
      <c r="J14" s="17">
        <v>11</v>
      </c>
      <c r="K14" s="17">
        <v>12</v>
      </c>
      <c r="L14" s="17">
        <v>13</v>
      </c>
      <c r="M14" s="17">
        <v>14</v>
      </c>
      <c r="N14" s="17">
        <v>15</v>
      </c>
      <c r="O14" s="17" t="s">
        <v>89</v>
      </c>
      <c r="P14" s="44" t="s">
        <v>152</v>
      </c>
      <c r="Q14" s="44" t="s">
        <v>153</v>
      </c>
      <c r="R14" s="6" t="s">
        <v>154</v>
      </c>
      <c r="S14" s="6" t="s">
        <v>155</v>
      </c>
      <c r="T14" s="6">
        <v>18</v>
      </c>
      <c r="U14" s="6">
        <v>19</v>
      </c>
      <c r="V14" s="6">
        <v>20</v>
      </c>
      <c r="W14" s="6">
        <v>21</v>
      </c>
      <c r="X14" s="6">
        <v>22</v>
      </c>
      <c r="Y14" s="6">
        <v>23</v>
      </c>
      <c r="Z14" s="6">
        <v>24</v>
      </c>
      <c r="AA14" s="6">
        <v>25</v>
      </c>
      <c r="AB14" s="6">
        <v>26</v>
      </c>
      <c r="AC14" s="6" t="s">
        <v>156</v>
      </c>
      <c r="AD14" s="6" t="s">
        <v>157</v>
      </c>
      <c r="AE14" s="33"/>
    </row>
    <row r="15" spans="1:31" ht="38.25" customHeight="1" x14ac:dyDescent="0.25">
      <c r="A15" s="73" t="s">
        <v>158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34"/>
    </row>
    <row r="16" spans="1:31" ht="31.5" customHeight="1" x14ac:dyDescent="0.25">
      <c r="A16" s="74" t="s">
        <v>6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35"/>
    </row>
    <row r="17" spans="1:31" s="47" customFormat="1" ht="16.5" customHeight="1" x14ac:dyDescent="0.25">
      <c r="A17" s="75" t="s">
        <v>123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46"/>
    </row>
    <row r="18" spans="1:31" s="47" customFormat="1" ht="16.5" customHeight="1" x14ac:dyDescent="0.25">
      <c r="A18" s="75" t="s">
        <v>7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46"/>
    </row>
    <row r="19" spans="1:31" s="58" customFormat="1" x14ac:dyDescent="0.25">
      <c r="A19" s="80">
        <v>1</v>
      </c>
      <c r="B19" s="82" t="s">
        <v>8</v>
      </c>
      <c r="C19" s="80"/>
      <c r="D19" s="80"/>
      <c r="E19" s="56" t="s">
        <v>9</v>
      </c>
      <c r="F19" s="55">
        <f>F20</f>
        <v>4962650.42</v>
      </c>
      <c r="G19" s="55">
        <f t="shared" ref="G19:G24" si="0">G25+G55+G67</f>
        <v>796969.54</v>
      </c>
      <c r="H19" s="55">
        <f t="shared" ref="H19:P19" si="1">H25+H55+H67</f>
        <v>1267039.9600000002</v>
      </c>
      <c r="I19" s="55">
        <f t="shared" si="1"/>
        <v>2093.66</v>
      </c>
      <c r="J19" s="55">
        <f t="shared" si="1"/>
        <v>9594.7099999999991</v>
      </c>
      <c r="K19" s="55">
        <f t="shared" si="1"/>
        <v>52620</v>
      </c>
      <c r="L19" s="55">
        <f t="shared" si="1"/>
        <v>0</v>
      </c>
      <c r="M19" s="55">
        <f t="shared" si="1"/>
        <v>876697.08</v>
      </c>
      <c r="N19" s="55">
        <f t="shared" si="1"/>
        <v>324706.62</v>
      </c>
      <c r="O19" s="55">
        <f t="shared" si="1"/>
        <v>356757.32999999996</v>
      </c>
      <c r="P19" s="55">
        <f t="shared" si="1"/>
        <v>123428.65</v>
      </c>
      <c r="Q19" s="55">
        <f>Q20</f>
        <v>123428.65</v>
      </c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57"/>
    </row>
    <row r="20" spans="1:31" s="58" customFormat="1" ht="28.5" x14ac:dyDescent="0.25">
      <c r="A20" s="80"/>
      <c r="B20" s="82"/>
      <c r="C20" s="80"/>
      <c r="D20" s="80"/>
      <c r="E20" s="56" t="s">
        <v>10</v>
      </c>
      <c r="F20" s="55">
        <v>4962650.42</v>
      </c>
      <c r="G20" s="55">
        <f t="shared" si="0"/>
        <v>796969.54</v>
      </c>
      <c r="H20" s="55">
        <f t="shared" ref="H20:P20" si="2">H26+H56+H68</f>
        <v>1267039.9600000002</v>
      </c>
      <c r="I20" s="55">
        <f t="shared" si="2"/>
        <v>2093.66</v>
      </c>
      <c r="J20" s="55">
        <f t="shared" si="2"/>
        <v>9594.7099999999991</v>
      </c>
      <c r="K20" s="55">
        <f t="shared" si="2"/>
        <v>52620</v>
      </c>
      <c r="L20" s="55">
        <f t="shared" si="2"/>
        <v>0</v>
      </c>
      <c r="M20" s="55">
        <f t="shared" si="2"/>
        <v>876697.08</v>
      </c>
      <c r="N20" s="55">
        <f t="shared" si="2"/>
        <v>324706.62</v>
      </c>
      <c r="O20" s="55">
        <f t="shared" si="2"/>
        <v>356757.32999999996</v>
      </c>
      <c r="P20" s="55">
        <f t="shared" si="2"/>
        <v>123428.65</v>
      </c>
      <c r="Q20" s="55">
        <f>Q21</f>
        <v>123428.65</v>
      </c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57"/>
    </row>
    <row r="21" spans="1:31" s="58" customFormat="1" ht="28.5" x14ac:dyDescent="0.25">
      <c r="A21" s="80"/>
      <c r="B21" s="82"/>
      <c r="C21" s="80"/>
      <c r="D21" s="80"/>
      <c r="E21" s="56" t="s">
        <v>11</v>
      </c>
      <c r="F21" s="55">
        <v>2823936.23</v>
      </c>
      <c r="G21" s="55">
        <f t="shared" si="0"/>
        <v>796969.54</v>
      </c>
      <c r="H21" s="55">
        <f t="shared" ref="H21:P21" si="3">H27+H57+H69</f>
        <v>5022.8500000000004</v>
      </c>
      <c r="I21" s="55">
        <f t="shared" si="3"/>
        <v>2093.66</v>
      </c>
      <c r="J21" s="55">
        <f t="shared" si="3"/>
        <v>9594.7099999999991</v>
      </c>
      <c r="K21" s="55">
        <f t="shared" si="3"/>
        <v>52620</v>
      </c>
      <c r="L21" s="55">
        <f t="shared" si="3"/>
        <v>0</v>
      </c>
      <c r="M21" s="55">
        <f t="shared" si="3"/>
        <v>0</v>
      </c>
      <c r="N21" s="55">
        <f t="shared" si="3"/>
        <v>324706.62</v>
      </c>
      <c r="O21" s="55">
        <f t="shared" si="3"/>
        <v>356757.32999999996</v>
      </c>
      <c r="P21" s="55">
        <f t="shared" si="3"/>
        <v>123428.65</v>
      </c>
      <c r="Q21" s="55">
        <f>P21</f>
        <v>123428.65</v>
      </c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57"/>
    </row>
    <row r="22" spans="1:31" s="58" customFormat="1" ht="38.25" customHeight="1" x14ac:dyDescent="0.25">
      <c r="A22" s="80"/>
      <c r="B22" s="82"/>
      <c r="C22" s="80"/>
      <c r="D22" s="80"/>
      <c r="E22" s="56" t="s">
        <v>12</v>
      </c>
      <c r="F22" s="55">
        <f>F28+F58+F70</f>
        <v>2138714.1900000004</v>
      </c>
      <c r="G22" s="55">
        <f t="shared" si="0"/>
        <v>0</v>
      </c>
      <c r="H22" s="55">
        <f t="shared" ref="H22:P22" si="4">H28+H58+H70</f>
        <v>1262017.1100000001</v>
      </c>
      <c r="I22" s="55">
        <f t="shared" si="4"/>
        <v>0</v>
      </c>
      <c r="J22" s="55">
        <f t="shared" si="4"/>
        <v>0</v>
      </c>
      <c r="K22" s="55">
        <f t="shared" si="4"/>
        <v>0</v>
      </c>
      <c r="L22" s="55">
        <f t="shared" si="4"/>
        <v>0</v>
      </c>
      <c r="M22" s="55">
        <f t="shared" si="4"/>
        <v>876697.08</v>
      </c>
      <c r="N22" s="55">
        <f t="shared" si="4"/>
        <v>0</v>
      </c>
      <c r="O22" s="55">
        <f t="shared" si="4"/>
        <v>0</v>
      </c>
      <c r="P22" s="55">
        <f t="shared" si="4"/>
        <v>0</v>
      </c>
      <c r="Q22" s="55">
        <f>Q28+Q58+Q70</f>
        <v>0</v>
      </c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57"/>
    </row>
    <row r="23" spans="1:31" s="58" customFormat="1" ht="30.75" customHeight="1" x14ac:dyDescent="0.25">
      <c r="A23" s="80"/>
      <c r="B23" s="82"/>
      <c r="C23" s="80"/>
      <c r="D23" s="80"/>
      <c r="E23" s="56" t="s">
        <v>13</v>
      </c>
      <c r="F23" s="55">
        <f>F29+F59+F71</f>
        <v>0</v>
      </c>
      <c r="G23" s="55">
        <f t="shared" si="0"/>
        <v>0</v>
      </c>
      <c r="H23" s="55">
        <f t="shared" ref="H23:P23" si="5">H29+H59+H71</f>
        <v>0</v>
      </c>
      <c r="I23" s="55">
        <f t="shared" si="5"/>
        <v>0</v>
      </c>
      <c r="J23" s="55">
        <f t="shared" si="5"/>
        <v>0</v>
      </c>
      <c r="K23" s="55">
        <f t="shared" si="5"/>
        <v>0</v>
      </c>
      <c r="L23" s="55">
        <f t="shared" si="5"/>
        <v>0</v>
      </c>
      <c r="M23" s="55">
        <f t="shared" si="5"/>
        <v>0</v>
      </c>
      <c r="N23" s="55">
        <f t="shared" si="5"/>
        <v>0</v>
      </c>
      <c r="O23" s="55">
        <f t="shared" si="5"/>
        <v>0</v>
      </c>
      <c r="P23" s="55">
        <f t="shared" si="5"/>
        <v>0</v>
      </c>
      <c r="Q23" s="55">
        <f>Q29+Q59+Q71</f>
        <v>0</v>
      </c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57"/>
    </row>
    <row r="24" spans="1:31" s="58" customFormat="1" ht="20.25" customHeight="1" x14ac:dyDescent="0.25">
      <c r="A24" s="80"/>
      <c r="B24" s="82"/>
      <c r="C24" s="80"/>
      <c r="D24" s="80"/>
      <c r="E24" s="56" t="s">
        <v>14</v>
      </c>
      <c r="F24" s="55">
        <f>F30+F60+F72</f>
        <v>0</v>
      </c>
      <c r="G24" s="55">
        <f t="shared" si="0"/>
        <v>0</v>
      </c>
      <c r="H24" s="55">
        <f t="shared" ref="H24:P24" si="6">H30+H60+H72</f>
        <v>0</v>
      </c>
      <c r="I24" s="55">
        <f t="shared" si="6"/>
        <v>0</v>
      </c>
      <c r="J24" s="55">
        <f t="shared" si="6"/>
        <v>0</v>
      </c>
      <c r="K24" s="55">
        <f t="shared" si="6"/>
        <v>0</v>
      </c>
      <c r="L24" s="55">
        <f t="shared" si="6"/>
        <v>0</v>
      </c>
      <c r="M24" s="55">
        <f t="shared" si="6"/>
        <v>0</v>
      </c>
      <c r="N24" s="55">
        <f t="shared" si="6"/>
        <v>0</v>
      </c>
      <c r="O24" s="55">
        <f t="shared" si="6"/>
        <v>0</v>
      </c>
      <c r="P24" s="55">
        <f t="shared" si="6"/>
        <v>0</v>
      </c>
      <c r="Q24" s="55">
        <f>Q30+Q60+Q72</f>
        <v>0</v>
      </c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57"/>
    </row>
    <row r="25" spans="1:31" s="51" customFormat="1" x14ac:dyDescent="0.25">
      <c r="A25" s="84" t="s">
        <v>41</v>
      </c>
      <c r="B25" s="85" t="s">
        <v>15</v>
      </c>
      <c r="C25" s="76">
        <v>618</v>
      </c>
      <c r="D25" s="76">
        <v>18101</v>
      </c>
      <c r="E25" s="48" t="s">
        <v>9</v>
      </c>
      <c r="F25" s="49">
        <f>F26</f>
        <v>2807382.81</v>
      </c>
      <c r="G25" s="49">
        <f t="shared" ref="G25:O25" si="7">G31+G37+G43</f>
        <v>0</v>
      </c>
      <c r="H25" s="49">
        <f t="shared" si="7"/>
        <v>0</v>
      </c>
      <c r="I25" s="49">
        <f t="shared" si="7"/>
        <v>0</v>
      </c>
      <c r="J25" s="49">
        <f t="shared" si="7"/>
        <v>0</v>
      </c>
      <c r="K25" s="49">
        <f t="shared" si="7"/>
        <v>52620</v>
      </c>
      <c r="L25" s="49">
        <f t="shared" si="7"/>
        <v>0</v>
      </c>
      <c r="M25" s="49">
        <f t="shared" si="7"/>
        <v>820360</v>
      </c>
      <c r="N25" s="49">
        <f t="shared" si="7"/>
        <v>324706.62</v>
      </c>
      <c r="O25" s="53">
        <f t="shared" si="7"/>
        <v>351524.67</v>
      </c>
      <c r="P25" s="53">
        <f>P31+P37+P43+P49</f>
        <v>123428.65</v>
      </c>
      <c r="Q25" s="53">
        <f>Q26</f>
        <v>123428.65</v>
      </c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50"/>
    </row>
    <row r="26" spans="1:31" s="51" customFormat="1" ht="28.5" x14ac:dyDescent="0.25">
      <c r="A26" s="84"/>
      <c r="B26" s="85"/>
      <c r="C26" s="76"/>
      <c r="D26" s="76"/>
      <c r="E26" s="48" t="s">
        <v>10</v>
      </c>
      <c r="F26" s="49">
        <v>2807382.81</v>
      </c>
      <c r="G26" s="49">
        <f t="shared" ref="F26:Q30" si="8">G32+G38+G44</f>
        <v>0</v>
      </c>
      <c r="H26" s="49">
        <f t="shared" si="8"/>
        <v>0</v>
      </c>
      <c r="I26" s="49">
        <f t="shared" si="8"/>
        <v>0</v>
      </c>
      <c r="J26" s="49">
        <f t="shared" si="8"/>
        <v>0</v>
      </c>
      <c r="K26" s="49">
        <f t="shared" si="8"/>
        <v>52620</v>
      </c>
      <c r="L26" s="49">
        <f t="shared" si="8"/>
        <v>0</v>
      </c>
      <c r="M26" s="49">
        <f t="shared" si="8"/>
        <v>820360</v>
      </c>
      <c r="N26" s="49">
        <f t="shared" si="8"/>
        <v>324706.62</v>
      </c>
      <c r="O26" s="53">
        <f t="shared" si="8"/>
        <v>351524.67</v>
      </c>
      <c r="P26" s="53">
        <f>P32+P38+P44+P50</f>
        <v>123428.65</v>
      </c>
      <c r="Q26" s="53">
        <f>Q27</f>
        <v>123428.65</v>
      </c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50"/>
    </row>
    <row r="27" spans="1:31" s="51" customFormat="1" ht="28.5" x14ac:dyDescent="0.25">
      <c r="A27" s="84"/>
      <c r="B27" s="85"/>
      <c r="C27" s="76"/>
      <c r="D27" s="76"/>
      <c r="E27" s="48" t="s">
        <v>11</v>
      </c>
      <c r="F27" s="49">
        <v>1987022.81</v>
      </c>
      <c r="G27" s="49">
        <f t="shared" si="8"/>
        <v>0</v>
      </c>
      <c r="H27" s="49">
        <f t="shared" si="8"/>
        <v>0</v>
      </c>
      <c r="I27" s="49">
        <f t="shared" si="8"/>
        <v>0</v>
      </c>
      <c r="J27" s="49">
        <f t="shared" si="8"/>
        <v>0</v>
      </c>
      <c r="K27" s="49">
        <f t="shared" si="8"/>
        <v>52620</v>
      </c>
      <c r="L27" s="49">
        <f t="shared" si="8"/>
        <v>0</v>
      </c>
      <c r="M27" s="49">
        <f t="shared" si="8"/>
        <v>0</v>
      </c>
      <c r="N27" s="49">
        <f t="shared" si="8"/>
        <v>324706.62</v>
      </c>
      <c r="O27" s="53">
        <f t="shared" si="8"/>
        <v>351524.67</v>
      </c>
      <c r="P27" s="53">
        <f>P33+P39+P45+P51</f>
        <v>123428.65</v>
      </c>
      <c r="Q27" s="53">
        <f>P27</f>
        <v>123428.65</v>
      </c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50"/>
    </row>
    <row r="28" spans="1:31" s="51" customFormat="1" ht="33.75" customHeight="1" x14ac:dyDescent="0.25">
      <c r="A28" s="84"/>
      <c r="B28" s="85"/>
      <c r="C28" s="76"/>
      <c r="D28" s="76"/>
      <c r="E28" s="48" t="s">
        <v>12</v>
      </c>
      <c r="F28" s="49">
        <f t="shared" si="8"/>
        <v>820360</v>
      </c>
      <c r="G28" s="49">
        <f t="shared" si="8"/>
        <v>0</v>
      </c>
      <c r="H28" s="49">
        <f t="shared" si="8"/>
        <v>0</v>
      </c>
      <c r="I28" s="49">
        <f t="shared" si="8"/>
        <v>0</v>
      </c>
      <c r="J28" s="49">
        <f t="shared" si="8"/>
        <v>0</v>
      </c>
      <c r="K28" s="49">
        <f t="shared" si="8"/>
        <v>0</v>
      </c>
      <c r="L28" s="49">
        <f t="shared" si="8"/>
        <v>0</v>
      </c>
      <c r="M28" s="49">
        <f t="shared" si="8"/>
        <v>820360</v>
      </c>
      <c r="N28" s="49">
        <f t="shared" si="8"/>
        <v>0</v>
      </c>
      <c r="O28" s="53">
        <f t="shared" si="8"/>
        <v>0</v>
      </c>
      <c r="P28" s="53">
        <f t="shared" si="8"/>
        <v>0</v>
      </c>
      <c r="Q28" s="53">
        <f t="shared" si="8"/>
        <v>0</v>
      </c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50"/>
    </row>
    <row r="29" spans="1:31" s="51" customFormat="1" ht="28.5" x14ac:dyDescent="0.25">
      <c r="A29" s="84"/>
      <c r="B29" s="85"/>
      <c r="C29" s="76"/>
      <c r="D29" s="76"/>
      <c r="E29" s="48" t="s">
        <v>13</v>
      </c>
      <c r="F29" s="49">
        <f t="shared" si="8"/>
        <v>0</v>
      </c>
      <c r="G29" s="49">
        <f t="shared" si="8"/>
        <v>0</v>
      </c>
      <c r="H29" s="49">
        <f t="shared" si="8"/>
        <v>0</v>
      </c>
      <c r="I29" s="49">
        <f t="shared" si="8"/>
        <v>0</v>
      </c>
      <c r="J29" s="49">
        <f t="shared" si="8"/>
        <v>0</v>
      </c>
      <c r="K29" s="49">
        <f t="shared" si="8"/>
        <v>0</v>
      </c>
      <c r="L29" s="49">
        <f t="shared" si="8"/>
        <v>0</v>
      </c>
      <c r="M29" s="49">
        <f t="shared" si="8"/>
        <v>0</v>
      </c>
      <c r="N29" s="49">
        <f t="shared" si="8"/>
        <v>0</v>
      </c>
      <c r="O29" s="53">
        <f t="shared" si="8"/>
        <v>0</v>
      </c>
      <c r="P29" s="53">
        <f t="shared" si="8"/>
        <v>0</v>
      </c>
      <c r="Q29" s="53">
        <f t="shared" si="8"/>
        <v>0</v>
      </c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50"/>
    </row>
    <row r="30" spans="1:31" s="51" customFormat="1" x14ac:dyDescent="0.25">
      <c r="A30" s="84"/>
      <c r="B30" s="85"/>
      <c r="C30" s="76"/>
      <c r="D30" s="76"/>
      <c r="E30" s="48" t="s">
        <v>14</v>
      </c>
      <c r="F30" s="49">
        <f t="shared" si="8"/>
        <v>0</v>
      </c>
      <c r="G30" s="49">
        <f t="shared" si="8"/>
        <v>0</v>
      </c>
      <c r="H30" s="49">
        <f t="shared" si="8"/>
        <v>0</v>
      </c>
      <c r="I30" s="49">
        <f t="shared" si="8"/>
        <v>0</v>
      </c>
      <c r="J30" s="49">
        <f t="shared" si="8"/>
        <v>0</v>
      </c>
      <c r="K30" s="49">
        <f t="shared" si="8"/>
        <v>0</v>
      </c>
      <c r="L30" s="49">
        <f t="shared" si="8"/>
        <v>0</v>
      </c>
      <c r="M30" s="49">
        <f t="shared" si="8"/>
        <v>0</v>
      </c>
      <c r="N30" s="49">
        <f t="shared" si="8"/>
        <v>0</v>
      </c>
      <c r="O30" s="53">
        <f t="shared" si="8"/>
        <v>0</v>
      </c>
      <c r="P30" s="53">
        <f t="shared" si="8"/>
        <v>0</v>
      </c>
      <c r="Q30" s="53">
        <f t="shared" si="8"/>
        <v>0</v>
      </c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50"/>
    </row>
    <row r="31" spans="1:31" x14ac:dyDescent="0.25">
      <c r="A31" s="67" t="s">
        <v>43</v>
      </c>
      <c r="B31" s="95" t="s">
        <v>16</v>
      </c>
      <c r="C31" s="74">
        <v>618</v>
      </c>
      <c r="D31" s="74"/>
      <c r="E31" s="15" t="s">
        <v>9</v>
      </c>
      <c r="F31" s="8">
        <f t="shared" ref="F31:F48" si="9">SUM(G31:Q31)</f>
        <v>820360</v>
      </c>
      <c r="G31" s="8">
        <f>G32+G36</f>
        <v>0</v>
      </c>
      <c r="H31" s="8">
        <f t="shared" ref="H31:Q31" si="10">H32+H36</f>
        <v>0</v>
      </c>
      <c r="I31" s="8">
        <f t="shared" si="10"/>
        <v>0</v>
      </c>
      <c r="J31" s="8">
        <f t="shared" si="10"/>
        <v>0</v>
      </c>
      <c r="K31" s="8">
        <f t="shared" si="10"/>
        <v>0</v>
      </c>
      <c r="L31" s="8">
        <f t="shared" si="10"/>
        <v>0</v>
      </c>
      <c r="M31" s="8">
        <f t="shared" si="10"/>
        <v>820360</v>
      </c>
      <c r="N31" s="8">
        <f t="shared" si="10"/>
        <v>0</v>
      </c>
      <c r="O31" s="8">
        <f t="shared" si="10"/>
        <v>0</v>
      </c>
      <c r="P31" s="45">
        <f t="shared" si="10"/>
        <v>0</v>
      </c>
      <c r="Q31" s="45">
        <f t="shared" si="10"/>
        <v>0</v>
      </c>
      <c r="R31" s="81" t="s">
        <v>137</v>
      </c>
      <c r="S31" s="81" t="s">
        <v>138</v>
      </c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35"/>
    </row>
    <row r="32" spans="1:31" ht="30" x14ac:dyDescent="0.25">
      <c r="A32" s="67"/>
      <c r="B32" s="95"/>
      <c r="C32" s="74"/>
      <c r="D32" s="74"/>
      <c r="E32" s="15" t="s">
        <v>10</v>
      </c>
      <c r="F32" s="8">
        <f t="shared" si="9"/>
        <v>820360</v>
      </c>
      <c r="G32" s="8">
        <f>SUM(G33:G35)</f>
        <v>0</v>
      </c>
      <c r="H32" s="8">
        <f t="shared" ref="H32:Q32" si="11">SUM(H33:H35)</f>
        <v>0</v>
      </c>
      <c r="I32" s="8">
        <f t="shared" si="11"/>
        <v>0</v>
      </c>
      <c r="J32" s="8">
        <f t="shared" si="11"/>
        <v>0</v>
      </c>
      <c r="K32" s="8">
        <f t="shared" si="11"/>
        <v>0</v>
      </c>
      <c r="L32" s="8">
        <f t="shared" si="11"/>
        <v>0</v>
      </c>
      <c r="M32" s="8">
        <f t="shared" si="11"/>
        <v>820360</v>
      </c>
      <c r="N32" s="8">
        <f t="shared" si="11"/>
        <v>0</v>
      </c>
      <c r="O32" s="8">
        <f t="shared" si="11"/>
        <v>0</v>
      </c>
      <c r="P32" s="45">
        <f t="shared" si="11"/>
        <v>0</v>
      </c>
      <c r="Q32" s="45">
        <f t="shared" si="11"/>
        <v>0</v>
      </c>
      <c r="R32" s="81"/>
      <c r="S32" s="81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35"/>
    </row>
    <row r="33" spans="1:31" ht="30" x14ac:dyDescent="0.25">
      <c r="A33" s="67"/>
      <c r="B33" s="95"/>
      <c r="C33" s="74"/>
      <c r="D33" s="74"/>
      <c r="E33" s="15" t="s">
        <v>11</v>
      </c>
      <c r="F33" s="8">
        <f t="shared" si="9"/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45">
        <v>0</v>
      </c>
      <c r="Q33" s="45">
        <v>0</v>
      </c>
      <c r="R33" s="81"/>
      <c r="S33" s="81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35"/>
    </row>
    <row r="34" spans="1:31" ht="30" x14ac:dyDescent="0.25">
      <c r="A34" s="67"/>
      <c r="B34" s="95"/>
      <c r="C34" s="74"/>
      <c r="D34" s="74"/>
      <c r="E34" s="15" t="s">
        <v>12</v>
      </c>
      <c r="F34" s="8">
        <f t="shared" si="9"/>
        <v>820360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820360</v>
      </c>
      <c r="N34" s="8">
        <v>0</v>
      </c>
      <c r="O34" s="8">
        <v>0</v>
      </c>
      <c r="P34" s="45">
        <v>0</v>
      </c>
      <c r="Q34" s="45">
        <v>0</v>
      </c>
      <c r="R34" s="81"/>
      <c r="S34" s="81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35"/>
    </row>
    <row r="35" spans="1:31" ht="30" x14ac:dyDescent="0.25">
      <c r="A35" s="67"/>
      <c r="B35" s="95"/>
      <c r="C35" s="74"/>
      <c r="D35" s="74"/>
      <c r="E35" s="15" t="s">
        <v>13</v>
      </c>
      <c r="F35" s="8">
        <f t="shared" si="9"/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45">
        <v>0</v>
      </c>
      <c r="Q35" s="45">
        <v>0</v>
      </c>
      <c r="R35" s="81"/>
      <c r="S35" s="81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35"/>
    </row>
    <row r="36" spans="1:31" x14ac:dyDescent="0.25">
      <c r="A36" s="67"/>
      <c r="B36" s="95"/>
      <c r="C36" s="74"/>
      <c r="D36" s="74"/>
      <c r="E36" s="15" t="s">
        <v>14</v>
      </c>
      <c r="F36" s="8">
        <f t="shared" si="9"/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45">
        <v>0</v>
      </c>
      <c r="Q36" s="45">
        <v>0</v>
      </c>
      <c r="R36" s="81"/>
      <c r="S36" s="81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35"/>
    </row>
    <row r="37" spans="1:31" x14ac:dyDescent="0.25">
      <c r="A37" s="67" t="s">
        <v>44</v>
      </c>
      <c r="B37" s="95" t="s">
        <v>94</v>
      </c>
      <c r="C37" s="74">
        <v>618</v>
      </c>
      <c r="D37" s="74"/>
      <c r="E37" s="15" t="s">
        <v>9</v>
      </c>
      <c r="F37" s="8">
        <f t="shared" si="9"/>
        <v>52620</v>
      </c>
      <c r="G37" s="8">
        <f t="shared" ref="G37:Q37" si="12">G38+G42</f>
        <v>0</v>
      </c>
      <c r="H37" s="8">
        <f t="shared" si="12"/>
        <v>0</v>
      </c>
      <c r="I37" s="8">
        <f t="shared" si="12"/>
        <v>0</v>
      </c>
      <c r="J37" s="8">
        <f t="shared" si="12"/>
        <v>0</v>
      </c>
      <c r="K37" s="8">
        <f t="shared" si="12"/>
        <v>52620</v>
      </c>
      <c r="L37" s="8">
        <f t="shared" si="12"/>
        <v>0</v>
      </c>
      <c r="M37" s="8">
        <f t="shared" si="12"/>
        <v>0</v>
      </c>
      <c r="N37" s="8">
        <f t="shared" si="12"/>
        <v>0</v>
      </c>
      <c r="O37" s="8">
        <f t="shared" si="12"/>
        <v>0</v>
      </c>
      <c r="P37" s="45">
        <f t="shared" si="12"/>
        <v>0</v>
      </c>
      <c r="Q37" s="45">
        <f t="shared" si="12"/>
        <v>0</v>
      </c>
      <c r="R37" s="81" t="s">
        <v>137</v>
      </c>
      <c r="S37" s="81" t="s">
        <v>138</v>
      </c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35"/>
    </row>
    <row r="38" spans="1:31" ht="30" x14ac:dyDescent="0.25">
      <c r="A38" s="67"/>
      <c r="B38" s="95"/>
      <c r="C38" s="74"/>
      <c r="D38" s="74"/>
      <c r="E38" s="15" t="s">
        <v>10</v>
      </c>
      <c r="F38" s="8">
        <f t="shared" si="9"/>
        <v>52620</v>
      </c>
      <c r="G38" s="8">
        <f t="shared" ref="G38:Q38" si="13">SUM(G39:G41)</f>
        <v>0</v>
      </c>
      <c r="H38" s="8">
        <f t="shared" si="13"/>
        <v>0</v>
      </c>
      <c r="I38" s="8">
        <f t="shared" si="13"/>
        <v>0</v>
      </c>
      <c r="J38" s="8">
        <f t="shared" si="13"/>
        <v>0</v>
      </c>
      <c r="K38" s="8">
        <f t="shared" si="13"/>
        <v>52620</v>
      </c>
      <c r="L38" s="8">
        <f t="shared" si="13"/>
        <v>0</v>
      </c>
      <c r="M38" s="8">
        <f t="shared" si="13"/>
        <v>0</v>
      </c>
      <c r="N38" s="8">
        <f t="shared" si="13"/>
        <v>0</v>
      </c>
      <c r="O38" s="8">
        <f t="shared" si="13"/>
        <v>0</v>
      </c>
      <c r="P38" s="45">
        <f t="shared" si="13"/>
        <v>0</v>
      </c>
      <c r="Q38" s="45">
        <f t="shared" si="13"/>
        <v>0</v>
      </c>
      <c r="R38" s="81"/>
      <c r="S38" s="81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35"/>
    </row>
    <row r="39" spans="1:31" ht="30" x14ac:dyDescent="0.25">
      <c r="A39" s="67"/>
      <c r="B39" s="95"/>
      <c r="C39" s="74"/>
      <c r="D39" s="74"/>
      <c r="E39" s="15" t="s">
        <v>11</v>
      </c>
      <c r="F39" s="8">
        <f t="shared" si="9"/>
        <v>52620</v>
      </c>
      <c r="G39" s="8">
        <v>0</v>
      </c>
      <c r="H39" s="8">
        <v>0</v>
      </c>
      <c r="I39" s="8">
        <v>0</v>
      </c>
      <c r="J39" s="8">
        <v>0</v>
      </c>
      <c r="K39" s="8">
        <v>52620</v>
      </c>
      <c r="L39" s="8">
        <v>0</v>
      </c>
      <c r="M39" s="8">
        <v>0</v>
      </c>
      <c r="N39" s="8">
        <v>0</v>
      </c>
      <c r="O39" s="8">
        <v>0</v>
      </c>
      <c r="P39" s="45">
        <v>0</v>
      </c>
      <c r="Q39" s="45">
        <v>0</v>
      </c>
      <c r="R39" s="81"/>
      <c r="S39" s="81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35"/>
    </row>
    <row r="40" spans="1:31" ht="30" x14ac:dyDescent="0.25">
      <c r="A40" s="67"/>
      <c r="B40" s="95"/>
      <c r="C40" s="74"/>
      <c r="D40" s="74"/>
      <c r="E40" s="15" t="s">
        <v>12</v>
      </c>
      <c r="F40" s="8">
        <f t="shared" si="9"/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45">
        <v>0</v>
      </c>
      <c r="Q40" s="45">
        <v>0</v>
      </c>
      <c r="R40" s="81"/>
      <c r="S40" s="81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35"/>
    </row>
    <row r="41" spans="1:31" ht="30" x14ac:dyDescent="0.25">
      <c r="A41" s="67"/>
      <c r="B41" s="95"/>
      <c r="C41" s="74"/>
      <c r="D41" s="74"/>
      <c r="E41" s="15" t="s">
        <v>13</v>
      </c>
      <c r="F41" s="8">
        <f t="shared" si="9"/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45">
        <v>0</v>
      </c>
      <c r="Q41" s="45">
        <v>0</v>
      </c>
      <c r="R41" s="81"/>
      <c r="S41" s="81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35"/>
    </row>
    <row r="42" spans="1:31" x14ac:dyDescent="0.25">
      <c r="A42" s="67"/>
      <c r="B42" s="95"/>
      <c r="C42" s="74"/>
      <c r="D42" s="74"/>
      <c r="E42" s="15" t="s">
        <v>14</v>
      </c>
      <c r="F42" s="8">
        <f t="shared" si="9"/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45">
        <v>0</v>
      </c>
      <c r="Q42" s="45">
        <v>0</v>
      </c>
      <c r="R42" s="81"/>
      <c r="S42" s="81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35"/>
    </row>
    <row r="43" spans="1:31" s="12" customFormat="1" ht="15" customHeight="1" x14ac:dyDescent="0.25">
      <c r="A43" s="123" t="s">
        <v>92</v>
      </c>
      <c r="B43" s="126" t="s">
        <v>93</v>
      </c>
      <c r="C43" s="120">
        <v>618</v>
      </c>
      <c r="D43" s="120">
        <v>1810120020</v>
      </c>
      <c r="E43" s="63" t="s">
        <v>9</v>
      </c>
      <c r="F43" s="45">
        <f>F44</f>
        <v>1934402.81</v>
      </c>
      <c r="G43" s="45">
        <f t="shared" ref="G43:Q43" si="14">G44+G48</f>
        <v>0</v>
      </c>
      <c r="H43" s="45">
        <f t="shared" si="14"/>
        <v>0</v>
      </c>
      <c r="I43" s="45">
        <f t="shared" si="14"/>
        <v>0</v>
      </c>
      <c r="J43" s="45">
        <f t="shared" si="14"/>
        <v>0</v>
      </c>
      <c r="K43" s="45">
        <f t="shared" si="14"/>
        <v>0</v>
      </c>
      <c r="L43" s="45">
        <f t="shared" si="14"/>
        <v>0</v>
      </c>
      <c r="M43" s="45">
        <f t="shared" si="14"/>
        <v>0</v>
      </c>
      <c r="N43" s="45">
        <f t="shared" si="14"/>
        <v>324706.62</v>
      </c>
      <c r="O43" s="45">
        <f t="shared" si="14"/>
        <v>351524.67</v>
      </c>
      <c r="P43" s="45">
        <f t="shared" si="14"/>
        <v>58428.65</v>
      </c>
      <c r="Q43" s="45">
        <f t="shared" si="14"/>
        <v>58428.65</v>
      </c>
      <c r="R43" s="103" t="s">
        <v>137</v>
      </c>
      <c r="S43" s="103" t="s">
        <v>138</v>
      </c>
      <c r="T43" s="120"/>
      <c r="U43" s="120"/>
      <c r="V43" s="120"/>
      <c r="W43" s="120"/>
      <c r="X43" s="120"/>
      <c r="Y43" s="120"/>
      <c r="Z43" s="120"/>
      <c r="AA43" s="120"/>
      <c r="AB43" s="120"/>
      <c r="AC43" s="120">
        <v>100</v>
      </c>
      <c r="AD43" s="120">
        <v>100</v>
      </c>
      <c r="AE43" s="37"/>
    </row>
    <row r="44" spans="1:31" s="12" customFormat="1" ht="30" x14ac:dyDescent="0.25">
      <c r="A44" s="124"/>
      <c r="B44" s="127"/>
      <c r="C44" s="121"/>
      <c r="D44" s="121"/>
      <c r="E44" s="63" t="s">
        <v>10</v>
      </c>
      <c r="F44" s="45">
        <f>F45</f>
        <v>1934402.81</v>
      </c>
      <c r="G44" s="45">
        <f t="shared" ref="G44:Q44" si="15">SUM(G45:G47)</f>
        <v>0</v>
      </c>
      <c r="H44" s="45">
        <f t="shared" si="15"/>
        <v>0</v>
      </c>
      <c r="I44" s="45">
        <f t="shared" si="15"/>
        <v>0</v>
      </c>
      <c r="J44" s="45">
        <f t="shared" si="15"/>
        <v>0</v>
      </c>
      <c r="K44" s="45">
        <f t="shared" si="15"/>
        <v>0</v>
      </c>
      <c r="L44" s="45">
        <f t="shared" si="15"/>
        <v>0</v>
      </c>
      <c r="M44" s="45">
        <f t="shared" si="15"/>
        <v>0</v>
      </c>
      <c r="N44" s="45">
        <f t="shared" si="15"/>
        <v>324706.62</v>
      </c>
      <c r="O44" s="45">
        <f t="shared" si="15"/>
        <v>351524.67</v>
      </c>
      <c r="P44" s="45">
        <f t="shared" si="15"/>
        <v>58428.65</v>
      </c>
      <c r="Q44" s="45">
        <f t="shared" si="15"/>
        <v>58428.65</v>
      </c>
      <c r="R44" s="104"/>
      <c r="S44" s="104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37"/>
    </row>
    <row r="45" spans="1:31" s="12" customFormat="1" ht="30" x14ac:dyDescent="0.25">
      <c r="A45" s="124"/>
      <c r="B45" s="127"/>
      <c r="C45" s="121"/>
      <c r="D45" s="121"/>
      <c r="E45" s="63" t="s">
        <v>11</v>
      </c>
      <c r="F45" s="45">
        <v>1934402.81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324706.62</v>
      </c>
      <c r="O45" s="45">
        <v>351524.67</v>
      </c>
      <c r="P45" s="45">
        <v>58428.65</v>
      </c>
      <c r="Q45" s="45">
        <v>58428.65</v>
      </c>
      <c r="R45" s="104"/>
      <c r="S45" s="104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37"/>
    </row>
    <row r="46" spans="1:31" s="12" customFormat="1" ht="30" x14ac:dyDescent="0.25">
      <c r="A46" s="124"/>
      <c r="B46" s="127"/>
      <c r="C46" s="121"/>
      <c r="D46" s="121"/>
      <c r="E46" s="63" t="s">
        <v>12</v>
      </c>
      <c r="F46" s="45">
        <f t="shared" si="9"/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104"/>
      <c r="S46" s="104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37"/>
    </row>
    <row r="47" spans="1:31" s="12" customFormat="1" ht="30" x14ac:dyDescent="0.25">
      <c r="A47" s="124"/>
      <c r="B47" s="127"/>
      <c r="C47" s="121"/>
      <c r="D47" s="121"/>
      <c r="E47" s="63" t="s">
        <v>13</v>
      </c>
      <c r="F47" s="45">
        <f t="shared" si="9"/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104"/>
      <c r="S47" s="104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37"/>
    </row>
    <row r="48" spans="1:31" s="12" customFormat="1" x14ac:dyDescent="0.25">
      <c r="A48" s="125"/>
      <c r="B48" s="128"/>
      <c r="C48" s="122"/>
      <c r="D48" s="122"/>
      <c r="E48" s="63" t="s">
        <v>14</v>
      </c>
      <c r="F48" s="45">
        <f t="shared" si="9"/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105"/>
      <c r="S48" s="105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37"/>
    </row>
    <row r="49" spans="1:31" s="12" customFormat="1" ht="15" customHeight="1" x14ac:dyDescent="0.25">
      <c r="A49" s="123" t="s">
        <v>164</v>
      </c>
      <c r="B49" s="126" t="s">
        <v>165</v>
      </c>
      <c r="C49" s="120">
        <v>618</v>
      </c>
      <c r="D49" s="120">
        <v>1810120030</v>
      </c>
      <c r="E49" s="63" t="s">
        <v>9</v>
      </c>
      <c r="F49" s="45">
        <f>F50</f>
        <v>1934402.81</v>
      </c>
      <c r="G49" s="45">
        <f t="shared" ref="G49:Q49" si="16">G50+G54</f>
        <v>0</v>
      </c>
      <c r="H49" s="45">
        <f t="shared" si="16"/>
        <v>0</v>
      </c>
      <c r="I49" s="45">
        <f t="shared" si="16"/>
        <v>0</v>
      </c>
      <c r="J49" s="45">
        <f t="shared" si="16"/>
        <v>0</v>
      </c>
      <c r="K49" s="45">
        <f t="shared" si="16"/>
        <v>0</v>
      </c>
      <c r="L49" s="45">
        <f t="shared" si="16"/>
        <v>0</v>
      </c>
      <c r="M49" s="45">
        <f t="shared" si="16"/>
        <v>0</v>
      </c>
      <c r="N49" s="45">
        <f t="shared" si="16"/>
        <v>324706.62</v>
      </c>
      <c r="O49" s="45">
        <f t="shared" si="16"/>
        <v>351524.67</v>
      </c>
      <c r="P49" s="45">
        <f t="shared" si="16"/>
        <v>65000</v>
      </c>
      <c r="Q49" s="45">
        <f t="shared" si="16"/>
        <v>65000</v>
      </c>
      <c r="R49" s="103" t="s">
        <v>137</v>
      </c>
      <c r="S49" s="103" t="s">
        <v>138</v>
      </c>
      <c r="T49" s="120"/>
      <c r="U49" s="120"/>
      <c r="V49" s="120"/>
      <c r="W49" s="120"/>
      <c r="X49" s="120"/>
      <c r="Y49" s="120"/>
      <c r="Z49" s="120"/>
      <c r="AA49" s="120"/>
      <c r="AB49" s="120"/>
      <c r="AC49" s="120">
        <v>100</v>
      </c>
      <c r="AD49" s="120">
        <v>100</v>
      </c>
      <c r="AE49" s="37"/>
    </row>
    <row r="50" spans="1:31" s="12" customFormat="1" ht="30" x14ac:dyDescent="0.25">
      <c r="A50" s="124"/>
      <c r="B50" s="127"/>
      <c r="C50" s="121"/>
      <c r="D50" s="121"/>
      <c r="E50" s="63" t="s">
        <v>10</v>
      </c>
      <c r="F50" s="45">
        <f>F51</f>
        <v>1934402.81</v>
      </c>
      <c r="G50" s="45">
        <f t="shared" ref="G50:Q50" si="17">SUM(G51:G53)</f>
        <v>0</v>
      </c>
      <c r="H50" s="45">
        <f t="shared" si="17"/>
        <v>0</v>
      </c>
      <c r="I50" s="45">
        <f t="shared" si="17"/>
        <v>0</v>
      </c>
      <c r="J50" s="45">
        <f t="shared" si="17"/>
        <v>0</v>
      </c>
      <c r="K50" s="45">
        <f t="shared" si="17"/>
        <v>0</v>
      </c>
      <c r="L50" s="45">
        <f t="shared" si="17"/>
        <v>0</v>
      </c>
      <c r="M50" s="45">
        <f t="shared" si="17"/>
        <v>0</v>
      </c>
      <c r="N50" s="45">
        <f t="shared" si="17"/>
        <v>324706.62</v>
      </c>
      <c r="O50" s="45">
        <f t="shared" si="17"/>
        <v>351524.67</v>
      </c>
      <c r="P50" s="45">
        <f t="shared" si="17"/>
        <v>65000</v>
      </c>
      <c r="Q50" s="45">
        <f t="shared" si="17"/>
        <v>65000</v>
      </c>
      <c r="R50" s="104"/>
      <c r="S50" s="104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37"/>
    </row>
    <row r="51" spans="1:31" s="12" customFormat="1" ht="30" x14ac:dyDescent="0.25">
      <c r="A51" s="124"/>
      <c r="B51" s="127"/>
      <c r="C51" s="121"/>
      <c r="D51" s="121"/>
      <c r="E51" s="63" t="s">
        <v>11</v>
      </c>
      <c r="F51" s="45">
        <v>1934402.81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324706.62</v>
      </c>
      <c r="O51" s="45">
        <v>351524.67</v>
      </c>
      <c r="P51" s="45">
        <v>65000</v>
      </c>
      <c r="Q51" s="45">
        <v>65000</v>
      </c>
      <c r="R51" s="104"/>
      <c r="S51" s="104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37"/>
    </row>
    <row r="52" spans="1:31" s="12" customFormat="1" ht="30" x14ac:dyDescent="0.25">
      <c r="A52" s="124"/>
      <c r="B52" s="127"/>
      <c r="C52" s="121"/>
      <c r="D52" s="121"/>
      <c r="E52" s="63" t="s">
        <v>12</v>
      </c>
      <c r="F52" s="45">
        <f t="shared" ref="F52:F54" si="18">SUM(G52:Q52)</f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104"/>
      <c r="S52" s="104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37"/>
    </row>
    <row r="53" spans="1:31" s="12" customFormat="1" ht="30" x14ac:dyDescent="0.25">
      <c r="A53" s="124"/>
      <c r="B53" s="127"/>
      <c r="C53" s="121"/>
      <c r="D53" s="121"/>
      <c r="E53" s="63" t="s">
        <v>13</v>
      </c>
      <c r="F53" s="45">
        <f t="shared" si="18"/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104"/>
      <c r="S53" s="104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37"/>
    </row>
    <row r="54" spans="1:31" s="12" customFormat="1" x14ac:dyDescent="0.25">
      <c r="A54" s="125"/>
      <c r="B54" s="128"/>
      <c r="C54" s="122"/>
      <c r="D54" s="122"/>
      <c r="E54" s="63" t="s">
        <v>14</v>
      </c>
      <c r="F54" s="45">
        <f t="shared" si="18"/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105"/>
      <c r="S54" s="105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37"/>
    </row>
    <row r="55" spans="1:31" s="51" customFormat="1" ht="15" customHeight="1" x14ac:dyDescent="0.25">
      <c r="A55" s="116" t="s">
        <v>45</v>
      </c>
      <c r="B55" s="109" t="s">
        <v>17</v>
      </c>
      <c r="C55" s="86">
        <v>618</v>
      </c>
      <c r="D55" s="86"/>
      <c r="E55" s="62" t="s">
        <v>9</v>
      </c>
      <c r="F55" s="64">
        <f>F61</f>
        <v>2132034.9500000002</v>
      </c>
      <c r="G55" s="64">
        <f t="shared" ref="G55:Q55" si="19">G61</f>
        <v>796969.54</v>
      </c>
      <c r="H55" s="64">
        <f t="shared" si="19"/>
        <v>1267039.9600000002</v>
      </c>
      <c r="I55" s="64">
        <f t="shared" si="19"/>
        <v>2093.66</v>
      </c>
      <c r="J55" s="64">
        <f t="shared" si="19"/>
        <v>9594.7099999999991</v>
      </c>
      <c r="K55" s="64">
        <f t="shared" si="19"/>
        <v>0</v>
      </c>
      <c r="L55" s="64">
        <f t="shared" si="19"/>
        <v>0</v>
      </c>
      <c r="M55" s="64">
        <f t="shared" si="19"/>
        <v>56337.08</v>
      </c>
      <c r="N55" s="64">
        <f t="shared" si="19"/>
        <v>0</v>
      </c>
      <c r="O55" s="64">
        <f t="shared" si="19"/>
        <v>0</v>
      </c>
      <c r="P55" s="64">
        <f t="shared" si="19"/>
        <v>0</v>
      </c>
      <c r="Q55" s="64">
        <f t="shared" si="19"/>
        <v>0</v>
      </c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50"/>
    </row>
    <row r="56" spans="1:31" s="51" customFormat="1" ht="28.5" x14ac:dyDescent="0.25">
      <c r="A56" s="117"/>
      <c r="B56" s="110"/>
      <c r="C56" s="87"/>
      <c r="D56" s="87"/>
      <c r="E56" s="62" t="s">
        <v>10</v>
      </c>
      <c r="F56" s="64">
        <f t="shared" ref="F56:Q60" si="20">F62</f>
        <v>2132034.9500000002</v>
      </c>
      <c r="G56" s="64">
        <f t="shared" si="20"/>
        <v>796969.54</v>
      </c>
      <c r="H56" s="64">
        <f t="shared" si="20"/>
        <v>1267039.9600000002</v>
      </c>
      <c r="I56" s="64">
        <f t="shared" si="20"/>
        <v>2093.66</v>
      </c>
      <c r="J56" s="64">
        <f t="shared" si="20"/>
        <v>9594.7099999999991</v>
      </c>
      <c r="K56" s="64">
        <f t="shared" si="20"/>
        <v>0</v>
      </c>
      <c r="L56" s="64">
        <f t="shared" si="20"/>
        <v>0</v>
      </c>
      <c r="M56" s="64">
        <f t="shared" si="20"/>
        <v>56337.08</v>
      </c>
      <c r="N56" s="64">
        <f t="shared" si="20"/>
        <v>0</v>
      </c>
      <c r="O56" s="64">
        <f t="shared" si="20"/>
        <v>0</v>
      </c>
      <c r="P56" s="64">
        <f t="shared" si="20"/>
        <v>0</v>
      </c>
      <c r="Q56" s="64">
        <f t="shared" si="20"/>
        <v>0</v>
      </c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50"/>
    </row>
    <row r="57" spans="1:31" s="51" customFormat="1" ht="28.5" x14ac:dyDescent="0.25">
      <c r="A57" s="117"/>
      <c r="B57" s="110"/>
      <c r="C57" s="87"/>
      <c r="D57" s="87"/>
      <c r="E57" s="62" t="s">
        <v>11</v>
      </c>
      <c r="F57" s="64">
        <f t="shared" si="20"/>
        <v>813680.76</v>
      </c>
      <c r="G57" s="64">
        <f t="shared" si="20"/>
        <v>796969.54</v>
      </c>
      <c r="H57" s="64">
        <f t="shared" si="20"/>
        <v>5022.8500000000004</v>
      </c>
      <c r="I57" s="64">
        <f t="shared" si="20"/>
        <v>2093.66</v>
      </c>
      <c r="J57" s="64">
        <f t="shared" si="20"/>
        <v>9594.7099999999991</v>
      </c>
      <c r="K57" s="64">
        <f t="shared" si="20"/>
        <v>0</v>
      </c>
      <c r="L57" s="64">
        <f t="shared" si="20"/>
        <v>0</v>
      </c>
      <c r="M57" s="64">
        <f t="shared" si="20"/>
        <v>0</v>
      </c>
      <c r="N57" s="64">
        <f t="shared" si="20"/>
        <v>0</v>
      </c>
      <c r="O57" s="64">
        <f t="shared" si="20"/>
        <v>0</v>
      </c>
      <c r="P57" s="64">
        <f t="shared" si="20"/>
        <v>0</v>
      </c>
      <c r="Q57" s="64">
        <f t="shared" si="20"/>
        <v>0</v>
      </c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50"/>
    </row>
    <row r="58" spans="1:31" s="51" customFormat="1" ht="28.5" x14ac:dyDescent="0.25">
      <c r="A58" s="117"/>
      <c r="B58" s="110"/>
      <c r="C58" s="87"/>
      <c r="D58" s="87"/>
      <c r="E58" s="62" t="s">
        <v>12</v>
      </c>
      <c r="F58" s="64">
        <f t="shared" si="20"/>
        <v>1318354.1900000002</v>
      </c>
      <c r="G58" s="64">
        <f t="shared" si="20"/>
        <v>0</v>
      </c>
      <c r="H58" s="64">
        <f t="shared" si="20"/>
        <v>1262017.1100000001</v>
      </c>
      <c r="I58" s="64">
        <f t="shared" si="20"/>
        <v>0</v>
      </c>
      <c r="J58" s="64">
        <f t="shared" si="20"/>
        <v>0</v>
      </c>
      <c r="K58" s="64">
        <f t="shared" si="20"/>
        <v>0</v>
      </c>
      <c r="L58" s="64">
        <f t="shared" si="20"/>
        <v>0</v>
      </c>
      <c r="M58" s="64">
        <f t="shared" si="20"/>
        <v>56337.08</v>
      </c>
      <c r="N58" s="64">
        <f t="shared" si="20"/>
        <v>0</v>
      </c>
      <c r="O58" s="64">
        <f t="shared" si="20"/>
        <v>0</v>
      </c>
      <c r="P58" s="64">
        <f t="shared" si="20"/>
        <v>0</v>
      </c>
      <c r="Q58" s="64">
        <f t="shared" si="20"/>
        <v>0</v>
      </c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50"/>
    </row>
    <row r="59" spans="1:31" s="51" customFormat="1" ht="28.5" x14ac:dyDescent="0.25">
      <c r="A59" s="117"/>
      <c r="B59" s="110"/>
      <c r="C59" s="87"/>
      <c r="D59" s="87"/>
      <c r="E59" s="62" t="s">
        <v>13</v>
      </c>
      <c r="F59" s="64">
        <f t="shared" si="20"/>
        <v>0</v>
      </c>
      <c r="G59" s="64">
        <f t="shared" si="20"/>
        <v>0</v>
      </c>
      <c r="H59" s="64">
        <f t="shared" si="20"/>
        <v>0</v>
      </c>
      <c r="I59" s="64">
        <f t="shared" si="20"/>
        <v>0</v>
      </c>
      <c r="J59" s="64">
        <f t="shared" si="20"/>
        <v>0</v>
      </c>
      <c r="K59" s="64">
        <f t="shared" si="20"/>
        <v>0</v>
      </c>
      <c r="L59" s="64">
        <f t="shared" si="20"/>
        <v>0</v>
      </c>
      <c r="M59" s="64">
        <f t="shared" si="20"/>
        <v>0</v>
      </c>
      <c r="N59" s="64">
        <f t="shared" si="20"/>
        <v>0</v>
      </c>
      <c r="O59" s="64">
        <f t="shared" si="20"/>
        <v>0</v>
      </c>
      <c r="P59" s="64">
        <f t="shared" si="20"/>
        <v>0</v>
      </c>
      <c r="Q59" s="64">
        <f t="shared" si="20"/>
        <v>0</v>
      </c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50"/>
    </row>
    <row r="60" spans="1:31" s="51" customFormat="1" x14ac:dyDescent="0.25">
      <c r="A60" s="118"/>
      <c r="B60" s="111"/>
      <c r="C60" s="88"/>
      <c r="D60" s="88"/>
      <c r="E60" s="62" t="s">
        <v>14</v>
      </c>
      <c r="F60" s="64">
        <f t="shared" si="20"/>
        <v>0</v>
      </c>
      <c r="G60" s="64">
        <f t="shared" si="20"/>
        <v>0</v>
      </c>
      <c r="H60" s="64">
        <f t="shared" si="20"/>
        <v>0</v>
      </c>
      <c r="I60" s="64">
        <f t="shared" si="20"/>
        <v>0</v>
      </c>
      <c r="J60" s="64">
        <f t="shared" si="20"/>
        <v>0</v>
      </c>
      <c r="K60" s="64">
        <f t="shared" si="20"/>
        <v>0</v>
      </c>
      <c r="L60" s="64">
        <f t="shared" si="20"/>
        <v>0</v>
      </c>
      <c r="M60" s="64">
        <f t="shared" si="20"/>
        <v>0</v>
      </c>
      <c r="N60" s="64">
        <f t="shared" si="20"/>
        <v>0</v>
      </c>
      <c r="O60" s="64">
        <f t="shared" si="20"/>
        <v>0</v>
      </c>
      <c r="P60" s="64">
        <f t="shared" si="20"/>
        <v>0</v>
      </c>
      <c r="Q60" s="64">
        <f t="shared" si="20"/>
        <v>0</v>
      </c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50"/>
    </row>
    <row r="61" spans="1:31" ht="15" customHeight="1" x14ac:dyDescent="0.25">
      <c r="A61" s="67" t="s">
        <v>46</v>
      </c>
      <c r="B61" s="95" t="s">
        <v>18</v>
      </c>
      <c r="C61" s="74">
        <v>618</v>
      </c>
      <c r="D61" s="74"/>
      <c r="E61" s="15" t="s">
        <v>9</v>
      </c>
      <c r="F61" s="8">
        <f t="shared" ref="F61:F66" si="21">SUM(G61:Q61)</f>
        <v>2132034.9500000002</v>
      </c>
      <c r="G61" s="8">
        <f t="shared" ref="G61:Q61" si="22">G62+G66</f>
        <v>796969.54</v>
      </c>
      <c r="H61" s="8">
        <f t="shared" si="22"/>
        <v>1267039.9600000002</v>
      </c>
      <c r="I61" s="8">
        <f t="shared" si="22"/>
        <v>2093.66</v>
      </c>
      <c r="J61" s="8">
        <f t="shared" si="22"/>
        <v>9594.7099999999991</v>
      </c>
      <c r="K61" s="8">
        <f t="shared" si="22"/>
        <v>0</v>
      </c>
      <c r="L61" s="8">
        <f t="shared" si="22"/>
        <v>0</v>
      </c>
      <c r="M61" s="8">
        <f t="shared" si="22"/>
        <v>56337.08</v>
      </c>
      <c r="N61" s="8">
        <f t="shared" si="22"/>
        <v>0</v>
      </c>
      <c r="O61" s="8">
        <f t="shared" si="22"/>
        <v>0</v>
      </c>
      <c r="P61" s="45">
        <f t="shared" si="22"/>
        <v>0</v>
      </c>
      <c r="Q61" s="45">
        <f t="shared" si="22"/>
        <v>0</v>
      </c>
      <c r="R61" s="81" t="s">
        <v>137</v>
      </c>
      <c r="S61" s="81" t="s">
        <v>138</v>
      </c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35"/>
    </row>
    <row r="62" spans="1:31" ht="30" x14ac:dyDescent="0.25">
      <c r="A62" s="67"/>
      <c r="B62" s="95"/>
      <c r="C62" s="74"/>
      <c r="D62" s="74"/>
      <c r="E62" s="15" t="s">
        <v>10</v>
      </c>
      <c r="F62" s="8">
        <f t="shared" si="21"/>
        <v>2132034.9500000002</v>
      </c>
      <c r="G62" s="8">
        <f t="shared" ref="G62:Q62" si="23">SUM(G63:G65)</f>
        <v>796969.54</v>
      </c>
      <c r="H62" s="8">
        <f t="shared" si="23"/>
        <v>1267039.9600000002</v>
      </c>
      <c r="I62" s="8">
        <f t="shared" si="23"/>
        <v>2093.66</v>
      </c>
      <c r="J62" s="8">
        <f t="shared" si="23"/>
        <v>9594.7099999999991</v>
      </c>
      <c r="K62" s="8">
        <f t="shared" si="23"/>
        <v>0</v>
      </c>
      <c r="L62" s="8">
        <f t="shared" si="23"/>
        <v>0</v>
      </c>
      <c r="M62" s="8">
        <f t="shared" si="23"/>
        <v>56337.08</v>
      </c>
      <c r="N62" s="8">
        <f t="shared" si="23"/>
        <v>0</v>
      </c>
      <c r="O62" s="8">
        <f t="shared" si="23"/>
        <v>0</v>
      </c>
      <c r="P62" s="45">
        <f t="shared" si="23"/>
        <v>0</v>
      </c>
      <c r="Q62" s="45">
        <f t="shared" si="23"/>
        <v>0</v>
      </c>
      <c r="R62" s="81"/>
      <c r="S62" s="81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35"/>
    </row>
    <row r="63" spans="1:31" ht="30" x14ac:dyDescent="0.25">
      <c r="A63" s="67"/>
      <c r="B63" s="95"/>
      <c r="C63" s="74"/>
      <c r="D63" s="74"/>
      <c r="E63" s="15" t="s">
        <v>11</v>
      </c>
      <c r="F63" s="8">
        <f t="shared" si="21"/>
        <v>813680.76</v>
      </c>
      <c r="G63" s="8">
        <v>796969.54</v>
      </c>
      <c r="H63" s="8">
        <v>5022.8500000000004</v>
      </c>
      <c r="I63" s="8">
        <v>2093.66</v>
      </c>
      <c r="J63" s="8">
        <v>9594.7099999999991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45">
        <v>0</v>
      </c>
      <c r="Q63" s="45">
        <v>0</v>
      </c>
      <c r="R63" s="81"/>
      <c r="S63" s="81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35"/>
    </row>
    <row r="64" spans="1:31" ht="30" x14ac:dyDescent="0.25">
      <c r="A64" s="67"/>
      <c r="B64" s="95"/>
      <c r="C64" s="74"/>
      <c r="D64" s="74"/>
      <c r="E64" s="15" t="s">
        <v>12</v>
      </c>
      <c r="F64" s="8">
        <f t="shared" si="21"/>
        <v>1318354.1900000002</v>
      </c>
      <c r="G64" s="8">
        <v>0</v>
      </c>
      <c r="H64" s="8">
        <v>1262017.1100000001</v>
      </c>
      <c r="I64" s="8">
        <v>0</v>
      </c>
      <c r="J64" s="8">
        <v>0</v>
      </c>
      <c r="K64" s="8">
        <v>0</v>
      </c>
      <c r="L64" s="8">
        <v>0</v>
      </c>
      <c r="M64" s="8">
        <v>56337.08</v>
      </c>
      <c r="N64" s="8">
        <v>0</v>
      </c>
      <c r="O64" s="8">
        <v>0</v>
      </c>
      <c r="P64" s="45">
        <v>0</v>
      </c>
      <c r="Q64" s="45">
        <v>0</v>
      </c>
      <c r="R64" s="81"/>
      <c r="S64" s="81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35"/>
    </row>
    <row r="65" spans="1:31" ht="30" x14ac:dyDescent="0.25">
      <c r="A65" s="67"/>
      <c r="B65" s="95"/>
      <c r="C65" s="74"/>
      <c r="D65" s="74"/>
      <c r="E65" s="15" t="s">
        <v>13</v>
      </c>
      <c r="F65" s="8">
        <f t="shared" si="21"/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45">
        <v>0</v>
      </c>
      <c r="Q65" s="45">
        <v>0</v>
      </c>
      <c r="R65" s="81"/>
      <c r="S65" s="81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35"/>
    </row>
    <row r="66" spans="1:31" x14ac:dyDescent="0.25">
      <c r="A66" s="67"/>
      <c r="B66" s="95"/>
      <c r="C66" s="74"/>
      <c r="D66" s="74"/>
      <c r="E66" s="15" t="s">
        <v>14</v>
      </c>
      <c r="F66" s="8">
        <f t="shared" si="21"/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45">
        <v>0</v>
      </c>
      <c r="Q66" s="45">
        <v>0</v>
      </c>
      <c r="R66" s="81"/>
      <c r="S66" s="81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35"/>
    </row>
    <row r="67" spans="1:31" s="52" customFormat="1" x14ac:dyDescent="0.25">
      <c r="A67" s="113" t="s">
        <v>131</v>
      </c>
      <c r="B67" s="85" t="s">
        <v>130</v>
      </c>
      <c r="C67" s="76">
        <v>618</v>
      </c>
      <c r="D67" s="76"/>
      <c r="E67" s="48" t="s">
        <v>9</v>
      </c>
      <c r="F67" s="49">
        <f>F68</f>
        <v>23232.66</v>
      </c>
      <c r="G67" s="49">
        <f t="shared" ref="G67:P67" si="24">G73</f>
        <v>0</v>
      </c>
      <c r="H67" s="49">
        <f t="shared" si="24"/>
        <v>0</v>
      </c>
      <c r="I67" s="49">
        <f t="shared" si="24"/>
        <v>0</v>
      </c>
      <c r="J67" s="49">
        <f t="shared" si="24"/>
        <v>0</v>
      </c>
      <c r="K67" s="49">
        <f t="shared" si="24"/>
        <v>0</v>
      </c>
      <c r="L67" s="49">
        <f t="shared" si="24"/>
        <v>0</v>
      </c>
      <c r="M67" s="49">
        <f t="shared" si="24"/>
        <v>0</v>
      </c>
      <c r="N67" s="49">
        <f t="shared" si="24"/>
        <v>0</v>
      </c>
      <c r="O67" s="53">
        <f t="shared" si="24"/>
        <v>5232.66</v>
      </c>
      <c r="P67" s="53">
        <f t="shared" si="24"/>
        <v>0</v>
      </c>
      <c r="Q67" s="53">
        <v>0</v>
      </c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50"/>
    </row>
    <row r="68" spans="1:31" s="52" customFormat="1" ht="28.5" x14ac:dyDescent="0.25">
      <c r="A68" s="113"/>
      <c r="B68" s="85"/>
      <c r="C68" s="76"/>
      <c r="D68" s="76"/>
      <c r="E68" s="48" t="s">
        <v>10</v>
      </c>
      <c r="F68" s="49">
        <f>F69</f>
        <v>23232.66</v>
      </c>
      <c r="G68" s="49">
        <f t="shared" ref="G68:P68" si="25">G74</f>
        <v>0</v>
      </c>
      <c r="H68" s="49">
        <f t="shared" si="25"/>
        <v>0</v>
      </c>
      <c r="I68" s="49">
        <f t="shared" si="25"/>
        <v>0</v>
      </c>
      <c r="J68" s="49">
        <f t="shared" si="25"/>
        <v>0</v>
      </c>
      <c r="K68" s="49">
        <f t="shared" si="25"/>
        <v>0</v>
      </c>
      <c r="L68" s="49">
        <f t="shared" si="25"/>
        <v>0</v>
      </c>
      <c r="M68" s="49">
        <f t="shared" si="25"/>
        <v>0</v>
      </c>
      <c r="N68" s="49">
        <f t="shared" si="25"/>
        <v>0</v>
      </c>
      <c r="O68" s="53">
        <f t="shared" si="25"/>
        <v>5232.66</v>
      </c>
      <c r="P68" s="53">
        <f t="shared" si="25"/>
        <v>0</v>
      </c>
      <c r="Q68" s="53">
        <v>0</v>
      </c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50"/>
    </row>
    <row r="69" spans="1:31" s="52" customFormat="1" ht="28.5" x14ac:dyDescent="0.25">
      <c r="A69" s="113"/>
      <c r="B69" s="85"/>
      <c r="C69" s="76"/>
      <c r="D69" s="76"/>
      <c r="E69" s="48" t="s">
        <v>11</v>
      </c>
      <c r="F69" s="49">
        <v>23232.66</v>
      </c>
      <c r="G69" s="49">
        <f t="shared" ref="G69:P69" si="26">G75</f>
        <v>0</v>
      </c>
      <c r="H69" s="49">
        <f t="shared" si="26"/>
        <v>0</v>
      </c>
      <c r="I69" s="49">
        <f t="shared" si="26"/>
        <v>0</v>
      </c>
      <c r="J69" s="49">
        <f t="shared" si="26"/>
        <v>0</v>
      </c>
      <c r="K69" s="49">
        <f t="shared" si="26"/>
        <v>0</v>
      </c>
      <c r="L69" s="49">
        <f t="shared" si="26"/>
        <v>0</v>
      </c>
      <c r="M69" s="49">
        <f t="shared" si="26"/>
        <v>0</v>
      </c>
      <c r="N69" s="49">
        <f t="shared" si="26"/>
        <v>0</v>
      </c>
      <c r="O69" s="53">
        <f t="shared" si="26"/>
        <v>5232.66</v>
      </c>
      <c r="P69" s="53">
        <f t="shared" si="26"/>
        <v>0</v>
      </c>
      <c r="Q69" s="53">
        <v>0</v>
      </c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50"/>
    </row>
    <row r="70" spans="1:31" s="52" customFormat="1" ht="28.5" x14ac:dyDescent="0.25">
      <c r="A70" s="113"/>
      <c r="B70" s="85"/>
      <c r="C70" s="76"/>
      <c r="D70" s="76"/>
      <c r="E70" s="48" t="s">
        <v>12</v>
      </c>
      <c r="F70" s="49">
        <f t="shared" ref="F70:Q70" si="27">F76</f>
        <v>0</v>
      </c>
      <c r="G70" s="49">
        <f t="shared" si="27"/>
        <v>0</v>
      </c>
      <c r="H70" s="49">
        <f t="shared" si="27"/>
        <v>0</v>
      </c>
      <c r="I70" s="49">
        <f t="shared" si="27"/>
        <v>0</v>
      </c>
      <c r="J70" s="49">
        <f t="shared" si="27"/>
        <v>0</v>
      </c>
      <c r="K70" s="49">
        <f t="shared" si="27"/>
        <v>0</v>
      </c>
      <c r="L70" s="49">
        <f t="shared" si="27"/>
        <v>0</v>
      </c>
      <c r="M70" s="49">
        <f t="shared" si="27"/>
        <v>0</v>
      </c>
      <c r="N70" s="49">
        <f t="shared" si="27"/>
        <v>0</v>
      </c>
      <c r="O70" s="53">
        <f t="shared" si="27"/>
        <v>0</v>
      </c>
      <c r="P70" s="53">
        <f t="shared" si="27"/>
        <v>0</v>
      </c>
      <c r="Q70" s="53">
        <f t="shared" si="27"/>
        <v>0</v>
      </c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50"/>
    </row>
    <row r="71" spans="1:31" s="52" customFormat="1" ht="28.5" x14ac:dyDescent="0.25">
      <c r="A71" s="113"/>
      <c r="B71" s="85"/>
      <c r="C71" s="76"/>
      <c r="D71" s="76"/>
      <c r="E71" s="48" t="s">
        <v>13</v>
      </c>
      <c r="F71" s="49">
        <f t="shared" ref="F71:Q71" si="28">F77</f>
        <v>0</v>
      </c>
      <c r="G71" s="49">
        <f t="shared" si="28"/>
        <v>0</v>
      </c>
      <c r="H71" s="49">
        <f t="shared" si="28"/>
        <v>0</v>
      </c>
      <c r="I71" s="49">
        <f t="shared" si="28"/>
        <v>0</v>
      </c>
      <c r="J71" s="49">
        <f t="shared" si="28"/>
        <v>0</v>
      </c>
      <c r="K71" s="49">
        <f t="shared" si="28"/>
        <v>0</v>
      </c>
      <c r="L71" s="49">
        <f t="shared" si="28"/>
        <v>0</v>
      </c>
      <c r="M71" s="49">
        <f t="shared" si="28"/>
        <v>0</v>
      </c>
      <c r="N71" s="49">
        <f t="shared" si="28"/>
        <v>0</v>
      </c>
      <c r="O71" s="53">
        <f t="shared" si="28"/>
        <v>0</v>
      </c>
      <c r="P71" s="53">
        <f t="shared" si="28"/>
        <v>0</v>
      </c>
      <c r="Q71" s="53">
        <f t="shared" si="28"/>
        <v>0</v>
      </c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50"/>
    </row>
    <row r="72" spans="1:31" s="52" customFormat="1" x14ac:dyDescent="0.25">
      <c r="A72" s="113"/>
      <c r="B72" s="85"/>
      <c r="C72" s="76"/>
      <c r="D72" s="76"/>
      <c r="E72" s="48" t="s">
        <v>14</v>
      </c>
      <c r="F72" s="49">
        <f t="shared" ref="F72:Q72" si="29">F78</f>
        <v>0</v>
      </c>
      <c r="G72" s="49">
        <f t="shared" si="29"/>
        <v>0</v>
      </c>
      <c r="H72" s="49">
        <f t="shared" si="29"/>
        <v>0</v>
      </c>
      <c r="I72" s="49">
        <f t="shared" si="29"/>
        <v>0</v>
      </c>
      <c r="J72" s="49">
        <f t="shared" si="29"/>
        <v>0</v>
      </c>
      <c r="K72" s="49">
        <f t="shared" si="29"/>
        <v>0</v>
      </c>
      <c r="L72" s="49">
        <f t="shared" si="29"/>
        <v>0</v>
      </c>
      <c r="M72" s="49">
        <f t="shared" si="29"/>
        <v>0</v>
      </c>
      <c r="N72" s="49">
        <f t="shared" si="29"/>
        <v>0</v>
      </c>
      <c r="O72" s="53">
        <f t="shared" si="29"/>
        <v>0</v>
      </c>
      <c r="P72" s="53">
        <f t="shared" si="29"/>
        <v>0</v>
      </c>
      <c r="Q72" s="53">
        <f t="shared" si="29"/>
        <v>0</v>
      </c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50"/>
    </row>
    <row r="73" spans="1:31" x14ac:dyDescent="0.25">
      <c r="A73" s="67" t="s">
        <v>132</v>
      </c>
      <c r="B73" s="95" t="s">
        <v>129</v>
      </c>
      <c r="C73" s="74">
        <v>618</v>
      </c>
      <c r="D73" s="74"/>
      <c r="E73" s="15" t="s">
        <v>9</v>
      </c>
      <c r="F73" s="8">
        <f>F74</f>
        <v>23232.66</v>
      </c>
      <c r="G73" s="8">
        <f>G74+G78</f>
        <v>0</v>
      </c>
      <c r="H73" s="8">
        <f t="shared" ref="H73:Q73" si="30">H74+H78</f>
        <v>0</v>
      </c>
      <c r="I73" s="8">
        <f t="shared" si="30"/>
        <v>0</v>
      </c>
      <c r="J73" s="8">
        <f t="shared" si="30"/>
        <v>0</v>
      </c>
      <c r="K73" s="8">
        <f t="shared" si="30"/>
        <v>0</v>
      </c>
      <c r="L73" s="8">
        <f t="shared" si="30"/>
        <v>0</v>
      </c>
      <c r="M73" s="8">
        <f t="shared" si="30"/>
        <v>0</v>
      </c>
      <c r="N73" s="8">
        <f t="shared" si="30"/>
        <v>0</v>
      </c>
      <c r="O73" s="8">
        <f t="shared" si="30"/>
        <v>5232.66</v>
      </c>
      <c r="P73" s="45">
        <f t="shared" si="30"/>
        <v>0</v>
      </c>
      <c r="Q73" s="45">
        <f t="shared" si="30"/>
        <v>0</v>
      </c>
      <c r="R73" s="81" t="s">
        <v>137</v>
      </c>
      <c r="S73" s="81" t="s">
        <v>138</v>
      </c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35"/>
    </row>
    <row r="74" spans="1:31" ht="30" x14ac:dyDescent="0.25">
      <c r="A74" s="67"/>
      <c r="B74" s="95"/>
      <c r="C74" s="74"/>
      <c r="D74" s="74"/>
      <c r="E74" s="15" t="s">
        <v>10</v>
      </c>
      <c r="F74" s="8">
        <f>F75</f>
        <v>23232.66</v>
      </c>
      <c r="G74" s="8">
        <f>SUM(G75:G77)</f>
        <v>0</v>
      </c>
      <c r="H74" s="8">
        <f t="shared" ref="H74:P74" si="31">SUM(H75:H77)</f>
        <v>0</v>
      </c>
      <c r="I74" s="8">
        <f t="shared" si="31"/>
        <v>0</v>
      </c>
      <c r="J74" s="8">
        <f t="shared" si="31"/>
        <v>0</v>
      </c>
      <c r="K74" s="8">
        <f t="shared" si="31"/>
        <v>0</v>
      </c>
      <c r="L74" s="8">
        <f t="shared" si="31"/>
        <v>0</v>
      </c>
      <c r="M74" s="8">
        <f t="shared" si="31"/>
        <v>0</v>
      </c>
      <c r="N74" s="8">
        <f t="shared" si="31"/>
        <v>0</v>
      </c>
      <c r="O74" s="8">
        <f t="shared" si="31"/>
        <v>5232.66</v>
      </c>
      <c r="P74" s="45">
        <f t="shared" si="31"/>
        <v>0</v>
      </c>
      <c r="Q74" s="45">
        <v>0</v>
      </c>
      <c r="R74" s="81"/>
      <c r="S74" s="81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35"/>
    </row>
    <row r="75" spans="1:31" ht="30" x14ac:dyDescent="0.25">
      <c r="A75" s="67"/>
      <c r="B75" s="95"/>
      <c r="C75" s="74"/>
      <c r="D75" s="74"/>
      <c r="E75" s="15" t="s">
        <v>11</v>
      </c>
      <c r="F75" s="8">
        <f>F69</f>
        <v>23232.66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5232.66</v>
      </c>
      <c r="P75" s="45">
        <v>0</v>
      </c>
      <c r="Q75" s="45">
        <v>0</v>
      </c>
      <c r="R75" s="81"/>
      <c r="S75" s="81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35"/>
    </row>
    <row r="76" spans="1:31" ht="30" x14ac:dyDescent="0.25">
      <c r="A76" s="67"/>
      <c r="B76" s="95"/>
      <c r="C76" s="74"/>
      <c r="D76" s="74"/>
      <c r="E76" s="15" t="s">
        <v>12</v>
      </c>
      <c r="F76" s="8">
        <f t="shared" ref="F76:F78" si="32">SUM(G76:Q76)</f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45">
        <v>0</v>
      </c>
      <c r="Q76" s="45">
        <v>0</v>
      </c>
      <c r="R76" s="81"/>
      <c r="S76" s="81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35"/>
    </row>
    <row r="77" spans="1:31" ht="30" x14ac:dyDescent="0.25">
      <c r="A77" s="67"/>
      <c r="B77" s="95"/>
      <c r="C77" s="74"/>
      <c r="D77" s="74"/>
      <c r="E77" s="15" t="s">
        <v>13</v>
      </c>
      <c r="F77" s="8">
        <f t="shared" si="32"/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45">
        <v>0</v>
      </c>
      <c r="Q77" s="45">
        <v>0</v>
      </c>
      <c r="R77" s="81"/>
      <c r="S77" s="81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35"/>
    </row>
    <row r="78" spans="1:31" x14ac:dyDescent="0.25">
      <c r="A78" s="67"/>
      <c r="B78" s="95"/>
      <c r="C78" s="74"/>
      <c r="D78" s="74"/>
      <c r="E78" s="15" t="s">
        <v>14</v>
      </c>
      <c r="F78" s="8">
        <f t="shared" si="32"/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45">
        <v>0</v>
      </c>
      <c r="Q78" s="45">
        <v>0</v>
      </c>
      <c r="R78" s="81"/>
      <c r="S78" s="81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35"/>
    </row>
    <row r="79" spans="1:31" s="10" customFormat="1" ht="15" customHeight="1" x14ac:dyDescent="0.25">
      <c r="A79" s="70" t="s">
        <v>19</v>
      </c>
      <c r="B79" s="70"/>
      <c r="C79" s="70"/>
      <c r="D79" s="70"/>
      <c r="E79" s="9" t="s">
        <v>9</v>
      </c>
      <c r="F79" s="42">
        <f>F80</f>
        <v>4962650.42</v>
      </c>
      <c r="G79" s="42">
        <f t="shared" ref="G79:P79" si="33">G19</f>
        <v>796969.54</v>
      </c>
      <c r="H79" s="42">
        <f t="shared" si="33"/>
        <v>1267039.9600000002</v>
      </c>
      <c r="I79" s="42">
        <f t="shared" si="33"/>
        <v>2093.66</v>
      </c>
      <c r="J79" s="42">
        <f t="shared" si="33"/>
        <v>9594.7099999999991</v>
      </c>
      <c r="K79" s="42">
        <f t="shared" si="33"/>
        <v>52620</v>
      </c>
      <c r="L79" s="42">
        <f t="shared" si="33"/>
        <v>0</v>
      </c>
      <c r="M79" s="42">
        <f t="shared" si="33"/>
        <v>876697.08</v>
      </c>
      <c r="N79" s="42">
        <f t="shared" si="33"/>
        <v>324706.62</v>
      </c>
      <c r="O79" s="43">
        <f t="shared" si="33"/>
        <v>356757.32999999996</v>
      </c>
      <c r="P79" s="43">
        <f t="shared" si="33"/>
        <v>123428.65</v>
      </c>
      <c r="Q79" s="43">
        <f>Q80</f>
        <v>123428.65</v>
      </c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36"/>
    </row>
    <row r="80" spans="1:31" s="10" customFormat="1" ht="28.5" x14ac:dyDescent="0.25">
      <c r="A80" s="70"/>
      <c r="B80" s="70"/>
      <c r="C80" s="70"/>
      <c r="D80" s="70"/>
      <c r="E80" s="9" t="s">
        <v>10</v>
      </c>
      <c r="F80" s="42">
        <v>4962650.42</v>
      </c>
      <c r="G80" s="42">
        <f t="shared" ref="G80:P80" si="34">G20</f>
        <v>796969.54</v>
      </c>
      <c r="H80" s="42">
        <f t="shared" si="34"/>
        <v>1267039.9600000002</v>
      </c>
      <c r="I80" s="42">
        <f t="shared" si="34"/>
        <v>2093.66</v>
      </c>
      <c r="J80" s="42">
        <f t="shared" si="34"/>
        <v>9594.7099999999991</v>
      </c>
      <c r="K80" s="42">
        <f t="shared" si="34"/>
        <v>52620</v>
      </c>
      <c r="L80" s="42">
        <f t="shared" si="34"/>
        <v>0</v>
      </c>
      <c r="M80" s="42">
        <f t="shared" si="34"/>
        <v>876697.08</v>
      </c>
      <c r="N80" s="42">
        <f t="shared" si="34"/>
        <v>324706.62</v>
      </c>
      <c r="O80" s="43">
        <f t="shared" si="34"/>
        <v>356757.32999999996</v>
      </c>
      <c r="P80" s="43">
        <f t="shared" si="34"/>
        <v>123428.65</v>
      </c>
      <c r="Q80" s="43">
        <f>Q81</f>
        <v>123428.65</v>
      </c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36"/>
    </row>
    <row r="81" spans="1:31" s="10" customFormat="1" ht="28.5" x14ac:dyDescent="0.25">
      <c r="A81" s="70"/>
      <c r="B81" s="70"/>
      <c r="C81" s="70"/>
      <c r="D81" s="70"/>
      <c r="E81" s="9" t="s">
        <v>11</v>
      </c>
      <c r="F81" s="42">
        <f>F21</f>
        <v>2823936.23</v>
      </c>
      <c r="G81" s="42">
        <f t="shared" ref="G81:P81" si="35">G21</f>
        <v>796969.54</v>
      </c>
      <c r="H81" s="42">
        <f t="shared" si="35"/>
        <v>5022.8500000000004</v>
      </c>
      <c r="I81" s="42">
        <f t="shared" si="35"/>
        <v>2093.66</v>
      </c>
      <c r="J81" s="42">
        <f t="shared" si="35"/>
        <v>9594.7099999999991</v>
      </c>
      <c r="K81" s="42">
        <f t="shared" si="35"/>
        <v>52620</v>
      </c>
      <c r="L81" s="42">
        <f t="shared" si="35"/>
        <v>0</v>
      </c>
      <c r="M81" s="42">
        <f t="shared" si="35"/>
        <v>0</v>
      </c>
      <c r="N81" s="42">
        <f t="shared" si="35"/>
        <v>324706.62</v>
      </c>
      <c r="O81" s="43">
        <f t="shared" si="35"/>
        <v>356757.32999999996</v>
      </c>
      <c r="P81" s="43">
        <f t="shared" si="35"/>
        <v>123428.65</v>
      </c>
      <c r="Q81" s="43">
        <f>P81</f>
        <v>123428.65</v>
      </c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36"/>
    </row>
    <row r="82" spans="1:31" s="10" customFormat="1" ht="28.5" x14ac:dyDescent="0.25">
      <c r="A82" s="70"/>
      <c r="B82" s="70"/>
      <c r="C82" s="70"/>
      <c r="D82" s="70"/>
      <c r="E82" s="9" t="s">
        <v>12</v>
      </c>
      <c r="F82" s="42">
        <f>F22</f>
        <v>2138714.1900000004</v>
      </c>
      <c r="G82" s="42">
        <f t="shared" ref="G82:Q82" si="36">G22</f>
        <v>0</v>
      </c>
      <c r="H82" s="42">
        <f t="shared" si="36"/>
        <v>1262017.1100000001</v>
      </c>
      <c r="I82" s="42">
        <f t="shared" si="36"/>
        <v>0</v>
      </c>
      <c r="J82" s="42">
        <f t="shared" si="36"/>
        <v>0</v>
      </c>
      <c r="K82" s="42">
        <f t="shared" si="36"/>
        <v>0</v>
      </c>
      <c r="L82" s="42">
        <f t="shared" si="36"/>
        <v>0</v>
      </c>
      <c r="M82" s="42">
        <f t="shared" si="36"/>
        <v>876697.08</v>
      </c>
      <c r="N82" s="42">
        <f t="shared" si="36"/>
        <v>0</v>
      </c>
      <c r="O82" s="43">
        <f t="shared" si="36"/>
        <v>0</v>
      </c>
      <c r="P82" s="43">
        <f t="shared" si="36"/>
        <v>0</v>
      </c>
      <c r="Q82" s="43">
        <f t="shared" si="36"/>
        <v>0</v>
      </c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36"/>
    </row>
    <row r="83" spans="1:31" s="10" customFormat="1" ht="28.5" x14ac:dyDescent="0.25">
      <c r="A83" s="70"/>
      <c r="B83" s="70"/>
      <c r="C83" s="70"/>
      <c r="D83" s="70"/>
      <c r="E83" s="9" t="s">
        <v>13</v>
      </c>
      <c r="F83" s="42">
        <f>F23</f>
        <v>0</v>
      </c>
      <c r="G83" s="42">
        <f t="shared" ref="G83:Q83" si="37">G23</f>
        <v>0</v>
      </c>
      <c r="H83" s="42">
        <f t="shared" si="37"/>
        <v>0</v>
      </c>
      <c r="I83" s="42">
        <f t="shared" si="37"/>
        <v>0</v>
      </c>
      <c r="J83" s="42">
        <f t="shared" si="37"/>
        <v>0</v>
      </c>
      <c r="K83" s="42">
        <f t="shared" si="37"/>
        <v>0</v>
      </c>
      <c r="L83" s="42">
        <f t="shared" si="37"/>
        <v>0</v>
      </c>
      <c r="M83" s="42">
        <f t="shared" si="37"/>
        <v>0</v>
      </c>
      <c r="N83" s="42">
        <f t="shared" si="37"/>
        <v>0</v>
      </c>
      <c r="O83" s="43">
        <f t="shared" si="37"/>
        <v>0</v>
      </c>
      <c r="P83" s="43">
        <f t="shared" si="37"/>
        <v>0</v>
      </c>
      <c r="Q83" s="43">
        <f t="shared" si="37"/>
        <v>0</v>
      </c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36"/>
    </row>
    <row r="84" spans="1:31" s="10" customFormat="1" x14ac:dyDescent="0.25">
      <c r="A84" s="70"/>
      <c r="B84" s="70"/>
      <c r="C84" s="70"/>
      <c r="D84" s="70"/>
      <c r="E84" s="9" t="s">
        <v>14</v>
      </c>
      <c r="F84" s="42">
        <f>F24</f>
        <v>0</v>
      </c>
      <c r="G84" s="42">
        <f t="shared" ref="G84:Q84" si="38">G24</f>
        <v>0</v>
      </c>
      <c r="H84" s="42">
        <f t="shared" si="38"/>
        <v>0</v>
      </c>
      <c r="I84" s="42">
        <f t="shared" si="38"/>
        <v>0</v>
      </c>
      <c r="J84" s="42">
        <f t="shared" si="38"/>
        <v>0</v>
      </c>
      <c r="K84" s="42">
        <f t="shared" si="38"/>
        <v>0</v>
      </c>
      <c r="L84" s="42">
        <f t="shared" si="38"/>
        <v>0</v>
      </c>
      <c r="M84" s="42">
        <f t="shared" si="38"/>
        <v>0</v>
      </c>
      <c r="N84" s="42">
        <f t="shared" si="38"/>
        <v>0</v>
      </c>
      <c r="O84" s="43">
        <f t="shared" si="38"/>
        <v>0</v>
      </c>
      <c r="P84" s="43">
        <f t="shared" si="38"/>
        <v>0</v>
      </c>
      <c r="Q84" s="43">
        <f t="shared" si="38"/>
        <v>0</v>
      </c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36"/>
    </row>
    <row r="85" spans="1:31" ht="24" customHeight="1" x14ac:dyDescent="0.25">
      <c r="A85" s="74" t="s">
        <v>20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35"/>
    </row>
    <row r="86" spans="1:31" s="47" customFormat="1" ht="22.5" customHeight="1" x14ac:dyDescent="0.25">
      <c r="A86" s="75" t="s">
        <v>124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46"/>
    </row>
    <row r="87" spans="1:31" s="47" customFormat="1" ht="33.75" customHeight="1" x14ac:dyDescent="0.25">
      <c r="A87" s="75" t="s">
        <v>21</v>
      </c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46"/>
    </row>
    <row r="88" spans="1:31" s="58" customFormat="1" x14ac:dyDescent="0.25">
      <c r="A88" s="114">
        <v>2</v>
      </c>
      <c r="B88" s="82" t="s">
        <v>22</v>
      </c>
      <c r="C88" s="80"/>
      <c r="D88" s="80"/>
      <c r="E88" s="56" t="s">
        <v>9</v>
      </c>
      <c r="F88" s="55">
        <v>25846491.510000002</v>
      </c>
      <c r="G88" s="55">
        <f t="shared" ref="G88:P88" si="39">G94+G124+G142+G154</f>
        <v>57353.279999999999</v>
      </c>
      <c r="H88" s="55">
        <f t="shared" si="39"/>
        <v>370939.32</v>
      </c>
      <c r="I88" s="55">
        <f t="shared" si="39"/>
        <v>358470.11</v>
      </c>
      <c r="J88" s="55">
        <f t="shared" si="39"/>
        <v>527910</v>
      </c>
      <c r="K88" s="55">
        <f t="shared" si="39"/>
        <v>77850</v>
      </c>
      <c r="L88" s="55">
        <f t="shared" si="39"/>
        <v>143592.16</v>
      </c>
      <c r="M88" s="55">
        <f t="shared" si="39"/>
        <v>8327985.2999999998</v>
      </c>
      <c r="N88" s="55">
        <f t="shared" si="39"/>
        <v>10244473.48</v>
      </c>
      <c r="O88" s="55">
        <f t="shared" si="39"/>
        <v>340866.51</v>
      </c>
      <c r="P88" s="55">
        <f t="shared" si="39"/>
        <v>286010.74</v>
      </c>
      <c r="Q88" s="55">
        <f>P88</f>
        <v>286010.74</v>
      </c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57"/>
    </row>
    <row r="89" spans="1:31" s="58" customFormat="1" ht="28.5" x14ac:dyDescent="0.25">
      <c r="A89" s="114"/>
      <c r="B89" s="82"/>
      <c r="C89" s="80"/>
      <c r="D89" s="80"/>
      <c r="E89" s="56" t="s">
        <v>10</v>
      </c>
      <c r="F89" s="55">
        <v>25846491.510000002</v>
      </c>
      <c r="G89" s="55">
        <f t="shared" ref="G89:P89" si="40">G95+G125+G143+G155</f>
        <v>57353.279999999999</v>
      </c>
      <c r="H89" s="55">
        <f t="shared" si="40"/>
        <v>370939.32</v>
      </c>
      <c r="I89" s="55">
        <f t="shared" si="40"/>
        <v>358470.11</v>
      </c>
      <c r="J89" s="55">
        <f t="shared" si="40"/>
        <v>527910</v>
      </c>
      <c r="K89" s="55">
        <f t="shared" si="40"/>
        <v>77850</v>
      </c>
      <c r="L89" s="55">
        <f t="shared" si="40"/>
        <v>143592.16</v>
      </c>
      <c r="M89" s="55">
        <f t="shared" si="40"/>
        <v>8327985.2999999998</v>
      </c>
      <c r="N89" s="55">
        <f t="shared" si="40"/>
        <v>10244473.48</v>
      </c>
      <c r="O89" s="55">
        <f t="shared" si="40"/>
        <v>340866.51</v>
      </c>
      <c r="P89" s="55">
        <f t="shared" si="40"/>
        <v>286010.74</v>
      </c>
      <c r="Q89" s="55">
        <f>P89</f>
        <v>286010.74</v>
      </c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57"/>
    </row>
    <row r="90" spans="1:31" s="58" customFormat="1" ht="28.5" x14ac:dyDescent="0.25">
      <c r="A90" s="114"/>
      <c r="B90" s="82"/>
      <c r="C90" s="80"/>
      <c r="D90" s="80"/>
      <c r="E90" s="56" t="s">
        <v>11</v>
      </c>
      <c r="F90" s="55">
        <v>6473891.6900000004</v>
      </c>
      <c r="G90" s="55">
        <f t="shared" ref="G90:P90" si="41">G96+G126+G144+G156</f>
        <v>57353.279999999999</v>
      </c>
      <c r="H90" s="55">
        <f t="shared" si="41"/>
        <v>342010.02</v>
      </c>
      <c r="I90" s="55">
        <f t="shared" si="41"/>
        <v>358470.11</v>
      </c>
      <c r="J90" s="55">
        <f t="shared" si="41"/>
        <v>527910</v>
      </c>
      <c r="K90" s="55">
        <f t="shared" si="41"/>
        <v>77850</v>
      </c>
      <c r="L90" s="55">
        <f t="shared" si="41"/>
        <v>139841.82</v>
      </c>
      <c r="M90" s="55">
        <f t="shared" si="41"/>
        <v>687525.3</v>
      </c>
      <c r="N90" s="55">
        <f t="shared" si="41"/>
        <v>2090614.68</v>
      </c>
      <c r="O90" s="55">
        <f t="shared" si="41"/>
        <v>340866.51</v>
      </c>
      <c r="P90" s="55">
        <f t="shared" si="41"/>
        <v>186010.74000000002</v>
      </c>
      <c r="Q90" s="55">
        <f>P90</f>
        <v>186010.74000000002</v>
      </c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57"/>
    </row>
    <row r="91" spans="1:31" s="58" customFormat="1" ht="28.5" x14ac:dyDescent="0.25">
      <c r="A91" s="114"/>
      <c r="B91" s="82"/>
      <c r="C91" s="80"/>
      <c r="D91" s="80"/>
      <c r="E91" s="56" t="s">
        <v>12</v>
      </c>
      <c r="F91" s="55">
        <v>19372599.82</v>
      </c>
      <c r="G91" s="55">
        <f t="shared" ref="G91:O91" si="42">G97+G127+G145+G157</f>
        <v>0</v>
      </c>
      <c r="H91" s="55">
        <f t="shared" si="42"/>
        <v>28929.3</v>
      </c>
      <c r="I91" s="55">
        <f t="shared" si="42"/>
        <v>0</v>
      </c>
      <c r="J91" s="55">
        <f t="shared" si="42"/>
        <v>0</v>
      </c>
      <c r="K91" s="55">
        <f t="shared" si="42"/>
        <v>0</v>
      </c>
      <c r="L91" s="55">
        <f t="shared" si="42"/>
        <v>3750.34</v>
      </c>
      <c r="M91" s="55">
        <f t="shared" si="42"/>
        <v>7640460</v>
      </c>
      <c r="N91" s="55">
        <f t="shared" si="42"/>
        <v>8153858.7999999998</v>
      </c>
      <c r="O91" s="55">
        <f t="shared" si="42"/>
        <v>0</v>
      </c>
      <c r="P91" s="55">
        <f>P139</f>
        <v>100000</v>
      </c>
      <c r="Q91" s="55">
        <f>P91</f>
        <v>100000</v>
      </c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57"/>
    </row>
    <row r="92" spans="1:31" s="58" customFormat="1" ht="28.5" x14ac:dyDescent="0.25">
      <c r="A92" s="114"/>
      <c r="B92" s="82"/>
      <c r="C92" s="80"/>
      <c r="D92" s="80"/>
      <c r="E92" s="56" t="s">
        <v>13</v>
      </c>
      <c r="F92" s="55">
        <v>0</v>
      </c>
      <c r="G92" s="55">
        <f t="shared" ref="G92:O92" si="43">G98+G128+G146+G158</f>
        <v>0</v>
      </c>
      <c r="H92" s="55">
        <f t="shared" si="43"/>
        <v>0</v>
      </c>
      <c r="I92" s="55">
        <f t="shared" si="43"/>
        <v>0</v>
      </c>
      <c r="J92" s="55">
        <f t="shared" si="43"/>
        <v>0</v>
      </c>
      <c r="K92" s="55">
        <f t="shared" si="43"/>
        <v>0</v>
      </c>
      <c r="L92" s="55">
        <f t="shared" si="43"/>
        <v>0</v>
      </c>
      <c r="M92" s="55">
        <f t="shared" si="43"/>
        <v>0</v>
      </c>
      <c r="N92" s="55">
        <f t="shared" si="43"/>
        <v>0</v>
      </c>
      <c r="O92" s="55">
        <f t="shared" si="43"/>
        <v>0</v>
      </c>
      <c r="P92" s="55">
        <f>P98+P128+P146+P158</f>
        <v>0</v>
      </c>
      <c r="Q92" s="55">
        <f>Q98+Q128+Q146+Q158</f>
        <v>0</v>
      </c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57"/>
    </row>
    <row r="93" spans="1:31" s="58" customFormat="1" ht="34.5" customHeight="1" x14ac:dyDescent="0.25">
      <c r="A93" s="114"/>
      <c r="B93" s="82"/>
      <c r="C93" s="80"/>
      <c r="D93" s="80"/>
      <c r="E93" s="56" t="s">
        <v>14</v>
      </c>
      <c r="F93" s="55">
        <v>0</v>
      </c>
      <c r="G93" s="55">
        <f t="shared" ref="G93:O93" si="44">G99+G129+G147+G159</f>
        <v>0</v>
      </c>
      <c r="H93" s="55">
        <f t="shared" si="44"/>
        <v>0</v>
      </c>
      <c r="I93" s="55">
        <f t="shared" si="44"/>
        <v>0</v>
      </c>
      <c r="J93" s="55">
        <f t="shared" si="44"/>
        <v>0</v>
      </c>
      <c r="K93" s="55">
        <f t="shared" si="44"/>
        <v>0</v>
      </c>
      <c r="L93" s="55">
        <f t="shared" si="44"/>
        <v>0</v>
      </c>
      <c r="M93" s="55">
        <f t="shared" si="44"/>
        <v>0</v>
      </c>
      <c r="N93" s="55">
        <f t="shared" si="44"/>
        <v>0</v>
      </c>
      <c r="O93" s="55">
        <f t="shared" si="44"/>
        <v>0</v>
      </c>
      <c r="P93" s="55">
        <f>P99+P129+P147+P159</f>
        <v>0</v>
      </c>
      <c r="Q93" s="55">
        <f>Q99+Q129+Q147+Q159</f>
        <v>0</v>
      </c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57"/>
    </row>
    <row r="94" spans="1:31" s="51" customFormat="1" x14ac:dyDescent="0.25">
      <c r="A94" s="113" t="s">
        <v>47</v>
      </c>
      <c r="B94" s="85" t="s">
        <v>23</v>
      </c>
      <c r="C94" s="76">
        <v>618</v>
      </c>
      <c r="D94" s="76">
        <v>18201</v>
      </c>
      <c r="E94" s="48" t="s">
        <v>9</v>
      </c>
      <c r="F94" s="49">
        <f>F88</f>
        <v>25846491.510000002</v>
      </c>
      <c r="G94" s="49">
        <f t="shared" ref="G94:N98" si="45">G100+G112</f>
        <v>7447.28</v>
      </c>
      <c r="H94" s="49">
        <f t="shared" si="45"/>
        <v>328695.32</v>
      </c>
      <c r="I94" s="49">
        <f t="shared" si="45"/>
        <v>319626.11</v>
      </c>
      <c r="J94" s="49">
        <f t="shared" si="45"/>
        <v>487566</v>
      </c>
      <c r="K94" s="49">
        <f t="shared" si="45"/>
        <v>35706</v>
      </c>
      <c r="L94" s="49">
        <f t="shared" si="45"/>
        <v>112848.16</v>
      </c>
      <c r="M94" s="49">
        <f>M95</f>
        <v>8280169.75</v>
      </c>
      <c r="N94" s="49">
        <f>N95</f>
        <v>10185750.6</v>
      </c>
      <c r="O94" s="53">
        <f t="shared" ref="O94:O98" si="46">O106+O112</f>
        <v>306822.51</v>
      </c>
      <c r="P94" s="53">
        <f>P106+P112+P100</f>
        <v>135960.04</v>
      </c>
      <c r="Q94" s="53">
        <f t="shared" ref="Q94:Q98" si="47">Q106+Q112</f>
        <v>135960.04</v>
      </c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50"/>
    </row>
    <row r="95" spans="1:31" s="51" customFormat="1" ht="28.5" x14ac:dyDescent="0.25">
      <c r="A95" s="113"/>
      <c r="B95" s="85"/>
      <c r="C95" s="76"/>
      <c r="D95" s="76"/>
      <c r="E95" s="48" t="s">
        <v>10</v>
      </c>
      <c r="F95" s="49">
        <f>F89</f>
        <v>25846491.510000002</v>
      </c>
      <c r="G95" s="49">
        <f t="shared" si="45"/>
        <v>7447.28</v>
      </c>
      <c r="H95" s="49">
        <f t="shared" si="45"/>
        <v>328695.32</v>
      </c>
      <c r="I95" s="49">
        <f t="shared" si="45"/>
        <v>319626.11</v>
      </c>
      <c r="J95" s="49">
        <f t="shared" si="45"/>
        <v>487566</v>
      </c>
      <c r="K95" s="49">
        <f t="shared" si="45"/>
        <v>35706</v>
      </c>
      <c r="L95" s="49">
        <f t="shared" si="45"/>
        <v>112848.16</v>
      </c>
      <c r="M95" s="49">
        <f>M107+M119</f>
        <v>8280169.75</v>
      </c>
      <c r="N95" s="49">
        <f>N101+N113+N119+N107</f>
        <v>10185750.6</v>
      </c>
      <c r="O95" s="53">
        <f t="shared" si="46"/>
        <v>306822.51</v>
      </c>
      <c r="P95" s="53">
        <f>P107+P113+P101</f>
        <v>135960.04</v>
      </c>
      <c r="Q95" s="53">
        <f t="shared" si="47"/>
        <v>135960.04</v>
      </c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50"/>
    </row>
    <row r="96" spans="1:31" s="51" customFormat="1" ht="28.5" x14ac:dyDescent="0.25">
      <c r="A96" s="113"/>
      <c r="B96" s="85"/>
      <c r="C96" s="76"/>
      <c r="D96" s="76"/>
      <c r="E96" s="48" t="s">
        <v>11</v>
      </c>
      <c r="F96" s="49">
        <v>5695608.25</v>
      </c>
      <c r="G96" s="49">
        <f t="shared" si="45"/>
        <v>7447.28</v>
      </c>
      <c r="H96" s="49">
        <f t="shared" si="45"/>
        <v>299766.02</v>
      </c>
      <c r="I96" s="49">
        <f t="shared" si="45"/>
        <v>319626.11</v>
      </c>
      <c r="J96" s="49">
        <f t="shared" si="45"/>
        <v>487566</v>
      </c>
      <c r="K96" s="49">
        <f t="shared" si="45"/>
        <v>35706</v>
      </c>
      <c r="L96" s="49">
        <f t="shared" si="45"/>
        <v>109097.82</v>
      </c>
      <c r="M96" s="49">
        <f>M108</f>
        <v>639709.75</v>
      </c>
      <c r="N96" s="49">
        <f>N102+N114+N120+N107</f>
        <v>2031891.8</v>
      </c>
      <c r="O96" s="53">
        <f t="shared" si="46"/>
        <v>306822.51</v>
      </c>
      <c r="P96" s="53">
        <f>P114+P108</f>
        <v>135960.04</v>
      </c>
      <c r="Q96" s="53">
        <f>Q108+Q114</f>
        <v>135960.04</v>
      </c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50"/>
    </row>
    <row r="97" spans="1:31" s="51" customFormat="1" ht="28.5" x14ac:dyDescent="0.25">
      <c r="A97" s="113"/>
      <c r="B97" s="85"/>
      <c r="C97" s="76"/>
      <c r="D97" s="76"/>
      <c r="E97" s="48" t="s">
        <v>12</v>
      </c>
      <c r="F97" s="49">
        <v>19372599.82</v>
      </c>
      <c r="G97" s="49">
        <f t="shared" si="45"/>
        <v>0</v>
      </c>
      <c r="H97" s="49">
        <f t="shared" si="45"/>
        <v>28929.3</v>
      </c>
      <c r="I97" s="49">
        <f t="shared" si="45"/>
        <v>0</v>
      </c>
      <c r="J97" s="49">
        <f t="shared" si="45"/>
        <v>0</v>
      </c>
      <c r="K97" s="49">
        <f t="shared" si="45"/>
        <v>0</v>
      </c>
      <c r="L97" s="49">
        <f t="shared" si="45"/>
        <v>3750.34</v>
      </c>
      <c r="M97" s="49">
        <f>M121</f>
        <v>7640460</v>
      </c>
      <c r="N97" s="49">
        <f>N103+N115+N121</f>
        <v>8153858.7999999998</v>
      </c>
      <c r="O97" s="53">
        <f t="shared" si="46"/>
        <v>0</v>
      </c>
      <c r="P97" s="53">
        <f>P109+P115</f>
        <v>0</v>
      </c>
      <c r="Q97" s="53">
        <f t="shared" si="47"/>
        <v>0</v>
      </c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50"/>
    </row>
    <row r="98" spans="1:31" s="51" customFormat="1" ht="28.5" x14ac:dyDescent="0.25">
      <c r="A98" s="113"/>
      <c r="B98" s="85"/>
      <c r="C98" s="76"/>
      <c r="D98" s="76"/>
      <c r="E98" s="48" t="s">
        <v>13</v>
      </c>
      <c r="F98" s="49">
        <v>0</v>
      </c>
      <c r="G98" s="49">
        <f t="shared" si="45"/>
        <v>0</v>
      </c>
      <c r="H98" s="49">
        <f t="shared" si="45"/>
        <v>0</v>
      </c>
      <c r="I98" s="49">
        <f t="shared" si="45"/>
        <v>0</v>
      </c>
      <c r="J98" s="49">
        <f t="shared" si="45"/>
        <v>0</v>
      </c>
      <c r="K98" s="49">
        <f t="shared" si="45"/>
        <v>0</v>
      </c>
      <c r="L98" s="49">
        <f t="shared" si="45"/>
        <v>0</v>
      </c>
      <c r="M98" s="49">
        <f t="shared" si="45"/>
        <v>0</v>
      </c>
      <c r="N98" s="49">
        <f t="shared" si="45"/>
        <v>0</v>
      </c>
      <c r="O98" s="53">
        <f t="shared" si="46"/>
        <v>0</v>
      </c>
      <c r="P98" s="53">
        <f>P110+P116+P103</f>
        <v>0</v>
      </c>
      <c r="Q98" s="53">
        <f t="shared" si="47"/>
        <v>0</v>
      </c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50"/>
    </row>
    <row r="99" spans="1:31" s="51" customFormat="1" ht="14.25" customHeight="1" x14ac:dyDescent="0.25">
      <c r="A99" s="113"/>
      <c r="B99" s="85"/>
      <c r="C99" s="76"/>
      <c r="D99" s="76"/>
      <c r="E99" s="48" t="s">
        <v>14</v>
      </c>
      <c r="F99" s="49">
        <v>0</v>
      </c>
      <c r="G99" s="49">
        <f t="shared" ref="G99:N99" si="48">G105+G117</f>
        <v>0</v>
      </c>
      <c r="H99" s="49">
        <f t="shared" si="48"/>
        <v>0</v>
      </c>
      <c r="I99" s="49">
        <f t="shared" si="48"/>
        <v>0</v>
      </c>
      <c r="J99" s="49">
        <f t="shared" si="48"/>
        <v>0</v>
      </c>
      <c r="K99" s="49">
        <f t="shared" si="48"/>
        <v>0</v>
      </c>
      <c r="L99" s="49">
        <f t="shared" si="48"/>
        <v>0</v>
      </c>
      <c r="M99" s="49">
        <f t="shared" si="48"/>
        <v>0</v>
      </c>
      <c r="N99" s="49">
        <f t="shared" si="48"/>
        <v>0</v>
      </c>
      <c r="O99" s="53">
        <f>O111+O117</f>
        <v>0</v>
      </c>
      <c r="P99" s="53">
        <f>P111+P117</f>
        <v>0</v>
      </c>
      <c r="Q99" s="53">
        <f>Q111+Q117</f>
        <v>0</v>
      </c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50"/>
    </row>
    <row r="100" spans="1:31" s="31" customFormat="1" ht="24.75" hidden="1" customHeight="1" x14ac:dyDescent="0.25">
      <c r="A100" s="123" t="s">
        <v>48</v>
      </c>
      <c r="B100" s="126" t="s">
        <v>140</v>
      </c>
      <c r="C100" s="120">
        <v>2023</v>
      </c>
      <c r="D100" s="120">
        <v>2023</v>
      </c>
      <c r="E100" s="30" t="s">
        <v>9</v>
      </c>
      <c r="F100" s="22">
        <f>P100</f>
        <v>0</v>
      </c>
      <c r="G100" s="28">
        <v>0</v>
      </c>
      <c r="H100" s="28">
        <v>0</v>
      </c>
      <c r="I100" s="28">
        <v>0</v>
      </c>
      <c r="J100" s="28">
        <f t="shared" ref="J100:N100" si="49">J101+J105</f>
        <v>0</v>
      </c>
      <c r="K100" s="28">
        <v>0</v>
      </c>
      <c r="L100" s="28">
        <v>0</v>
      </c>
      <c r="M100" s="28">
        <f t="shared" si="49"/>
        <v>0</v>
      </c>
      <c r="N100" s="28">
        <f t="shared" si="49"/>
        <v>0</v>
      </c>
      <c r="O100" s="22">
        <v>0</v>
      </c>
      <c r="P100" s="22">
        <v>0</v>
      </c>
      <c r="Q100" s="22">
        <v>0</v>
      </c>
      <c r="R100" s="103" t="s">
        <v>137</v>
      </c>
      <c r="S100" s="103" t="s">
        <v>138</v>
      </c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>
        <v>100</v>
      </c>
      <c r="AD100" s="120"/>
      <c r="AE100" s="37"/>
    </row>
    <row r="101" spans="1:31" s="31" customFormat="1" ht="30" hidden="1" customHeight="1" x14ac:dyDescent="0.25">
      <c r="A101" s="124"/>
      <c r="B101" s="127"/>
      <c r="C101" s="121"/>
      <c r="D101" s="121"/>
      <c r="E101" s="30" t="s">
        <v>10</v>
      </c>
      <c r="F101" s="22">
        <f>P101</f>
        <v>0</v>
      </c>
      <c r="G101" s="28">
        <v>0</v>
      </c>
      <c r="H101" s="28">
        <v>0</v>
      </c>
      <c r="I101" s="28">
        <f t="shared" ref="I101:N101" si="50">SUM(I102:I104)</f>
        <v>0</v>
      </c>
      <c r="J101" s="28">
        <f t="shared" si="50"/>
        <v>0</v>
      </c>
      <c r="K101" s="28">
        <v>0</v>
      </c>
      <c r="L101" s="28">
        <v>0</v>
      </c>
      <c r="M101" s="28">
        <v>0</v>
      </c>
      <c r="N101" s="28">
        <f t="shared" si="50"/>
        <v>0</v>
      </c>
      <c r="O101" s="22">
        <v>0</v>
      </c>
      <c r="P101" s="22">
        <v>0</v>
      </c>
      <c r="Q101" s="22">
        <v>0</v>
      </c>
      <c r="R101" s="104"/>
      <c r="S101" s="104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37"/>
    </row>
    <row r="102" spans="1:31" s="31" customFormat="1" ht="30" hidden="1" customHeight="1" x14ac:dyDescent="0.25">
      <c r="A102" s="124"/>
      <c r="B102" s="127"/>
      <c r="C102" s="121"/>
      <c r="D102" s="121"/>
      <c r="E102" s="30" t="s">
        <v>11</v>
      </c>
      <c r="F102" s="22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2">
        <v>0</v>
      </c>
      <c r="P102" s="22">
        <v>0</v>
      </c>
      <c r="Q102" s="22">
        <v>0</v>
      </c>
      <c r="R102" s="104"/>
      <c r="S102" s="104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37"/>
    </row>
    <row r="103" spans="1:31" s="31" customFormat="1" ht="30" hidden="1" customHeight="1" x14ac:dyDescent="0.25">
      <c r="A103" s="124"/>
      <c r="B103" s="127"/>
      <c r="C103" s="121"/>
      <c r="D103" s="121"/>
      <c r="E103" s="30" t="s">
        <v>12</v>
      </c>
      <c r="F103" s="22">
        <f>P103</f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2">
        <v>0</v>
      </c>
      <c r="P103" s="22">
        <v>0</v>
      </c>
      <c r="Q103" s="22">
        <v>0</v>
      </c>
      <c r="R103" s="104"/>
      <c r="S103" s="104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37"/>
    </row>
    <row r="104" spans="1:31" s="31" customFormat="1" ht="30" hidden="1" customHeight="1" x14ac:dyDescent="0.25">
      <c r="A104" s="124"/>
      <c r="B104" s="127"/>
      <c r="C104" s="121"/>
      <c r="D104" s="121"/>
      <c r="E104" s="30" t="s">
        <v>13</v>
      </c>
      <c r="F104" s="22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2">
        <v>0</v>
      </c>
      <c r="P104" s="22">
        <v>0</v>
      </c>
      <c r="Q104" s="22">
        <v>0</v>
      </c>
      <c r="R104" s="104"/>
      <c r="S104" s="104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37"/>
    </row>
    <row r="105" spans="1:31" s="31" customFormat="1" ht="15" hidden="1" customHeight="1" x14ac:dyDescent="0.25">
      <c r="A105" s="125"/>
      <c r="B105" s="128"/>
      <c r="C105" s="122"/>
      <c r="D105" s="122"/>
      <c r="E105" s="30" t="s">
        <v>14</v>
      </c>
      <c r="F105" s="22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2">
        <v>0</v>
      </c>
      <c r="P105" s="22">
        <v>0</v>
      </c>
      <c r="Q105" s="22">
        <v>0</v>
      </c>
      <c r="R105" s="105"/>
      <c r="S105" s="105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37"/>
    </row>
    <row r="106" spans="1:31" x14ac:dyDescent="0.25">
      <c r="A106" s="123" t="s">
        <v>95</v>
      </c>
      <c r="B106" s="126" t="s">
        <v>24</v>
      </c>
      <c r="C106" s="120">
        <v>618</v>
      </c>
      <c r="D106" s="120">
        <v>1820120010</v>
      </c>
      <c r="E106" s="30" t="s">
        <v>9</v>
      </c>
      <c r="F106" s="28">
        <v>2368218.58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f>M107</f>
        <v>639709.75</v>
      </c>
      <c r="N106" s="28">
        <f>N107</f>
        <v>69349.539999999994</v>
      </c>
      <c r="O106" s="28">
        <f>O107+O111</f>
        <v>131834.78</v>
      </c>
      <c r="P106" s="45">
        <f>P107+P111</f>
        <v>135960.04</v>
      </c>
      <c r="Q106" s="45">
        <f>Q107+Q111</f>
        <v>135960.04</v>
      </c>
      <c r="R106" s="103" t="s">
        <v>137</v>
      </c>
      <c r="S106" s="103" t="s">
        <v>138</v>
      </c>
      <c r="T106" s="29"/>
      <c r="U106" s="29"/>
      <c r="V106" s="29"/>
      <c r="W106" s="29"/>
      <c r="X106" s="29"/>
      <c r="Y106" s="29"/>
      <c r="Z106" s="29"/>
      <c r="AA106" s="29"/>
      <c r="AB106" s="29"/>
      <c r="AC106" s="120">
        <v>100</v>
      </c>
      <c r="AD106" s="120">
        <v>100</v>
      </c>
      <c r="AE106" s="37"/>
    </row>
    <row r="107" spans="1:31" ht="30" x14ac:dyDescent="0.25">
      <c r="A107" s="78"/>
      <c r="B107" s="107"/>
      <c r="C107" s="78"/>
      <c r="D107" s="78"/>
      <c r="E107" s="30" t="s">
        <v>10</v>
      </c>
      <c r="F107" s="28">
        <v>2368218.58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f>M108</f>
        <v>639709.75</v>
      </c>
      <c r="N107" s="28">
        <f>N108+N109</f>
        <v>69349.539999999994</v>
      </c>
      <c r="O107" s="28">
        <f>SUM(O108:O110)</f>
        <v>131834.78</v>
      </c>
      <c r="P107" s="45">
        <f>SUM(P108:P110)</f>
        <v>135960.04</v>
      </c>
      <c r="Q107" s="45">
        <f>SUM(Q108:Q110)</f>
        <v>135960.04</v>
      </c>
      <c r="R107" s="100"/>
      <c r="S107" s="100"/>
      <c r="T107" s="29"/>
      <c r="U107" s="29"/>
      <c r="V107" s="29"/>
      <c r="W107" s="29"/>
      <c r="X107" s="29"/>
      <c r="Y107" s="29"/>
      <c r="Z107" s="29"/>
      <c r="AA107" s="29"/>
      <c r="AB107" s="29"/>
      <c r="AC107" s="78"/>
      <c r="AD107" s="78"/>
      <c r="AE107" s="38"/>
    </row>
    <row r="108" spans="1:31" ht="30" x14ac:dyDescent="0.25">
      <c r="A108" s="78"/>
      <c r="B108" s="107"/>
      <c r="C108" s="78"/>
      <c r="D108" s="78"/>
      <c r="E108" s="30" t="s">
        <v>11</v>
      </c>
      <c r="F108" s="28">
        <v>2298869.04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f>501404.8+138304.95</f>
        <v>639709.75</v>
      </c>
      <c r="N108" s="28">
        <v>0</v>
      </c>
      <c r="O108" s="28">
        <v>131834.78</v>
      </c>
      <c r="P108" s="45">
        <v>135960.04</v>
      </c>
      <c r="Q108" s="45">
        <f>P108</f>
        <v>135960.04</v>
      </c>
      <c r="R108" s="100"/>
      <c r="S108" s="100"/>
      <c r="T108" s="29"/>
      <c r="U108" s="29"/>
      <c r="V108" s="29"/>
      <c r="W108" s="29"/>
      <c r="X108" s="29"/>
      <c r="Y108" s="29"/>
      <c r="Z108" s="29"/>
      <c r="AA108" s="29"/>
      <c r="AB108" s="29"/>
      <c r="AC108" s="78"/>
      <c r="AD108" s="78"/>
      <c r="AE108" s="38"/>
    </row>
    <row r="109" spans="1:31" ht="30" x14ac:dyDescent="0.25">
      <c r="A109" s="78"/>
      <c r="B109" s="107"/>
      <c r="C109" s="78"/>
      <c r="D109" s="78"/>
      <c r="E109" s="30" t="s">
        <v>12</v>
      </c>
      <c r="F109" s="28">
        <v>69349.539999999994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69349.539999999994</v>
      </c>
      <c r="O109" s="28">
        <v>0</v>
      </c>
      <c r="P109" s="45">
        <v>0</v>
      </c>
      <c r="Q109" s="45">
        <v>0</v>
      </c>
      <c r="R109" s="100"/>
      <c r="S109" s="100"/>
      <c r="T109" s="29"/>
      <c r="U109" s="29"/>
      <c r="V109" s="29"/>
      <c r="W109" s="29"/>
      <c r="X109" s="29"/>
      <c r="Y109" s="29"/>
      <c r="Z109" s="29"/>
      <c r="AA109" s="29"/>
      <c r="AB109" s="29"/>
      <c r="AC109" s="78"/>
      <c r="AD109" s="78"/>
      <c r="AE109" s="38"/>
    </row>
    <row r="110" spans="1:31" ht="30" x14ac:dyDescent="0.25">
      <c r="A110" s="78"/>
      <c r="B110" s="107"/>
      <c r="C110" s="78"/>
      <c r="D110" s="78"/>
      <c r="E110" s="30" t="s">
        <v>13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45">
        <v>0</v>
      </c>
      <c r="Q110" s="45">
        <v>0</v>
      </c>
      <c r="R110" s="100"/>
      <c r="S110" s="100"/>
      <c r="T110" s="29"/>
      <c r="U110" s="29"/>
      <c r="V110" s="29"/>
      <c r="W110" s="29"/>
      <c r="X110" s="29"/>
      <c r="Y110" s="29"/>
      <c r="Z110" s="29"/>
      <c r="AA110" s="29"/>
      <c r="AB110" s="29"/>
      <c r="AC110" s="78"/>
      <c r="AD110" s="78"/>
      <c r="AE110" s="38"/>
    </row>
    <row r="111" spans="1:31" x14ac:dyDescent="0.25">
      <c r="A111" s="79"/>
      <c r="B111" s="108"/>
      <c r="C111" s="79"/>
      <c r="D111" s="79"/>
      <c r="E111" s="30" t="s">
        <v>14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45">
        <v>0</v>
      </c>
      <c r="Q111" s="45">
        <v>0</v>
      </c>
      <c r="R111" s="101"/>
      <c r="S111" s="101"/>
      <c r="T111" s="29"/>
      <c r="U111" s="29"/>
      <c r="V111" s="29"/>
      <c r="W111" s="29"/>
      <c r="X111" s="29"/>
      <c r="Y111" s="29"/>
      <c r="Z111" s="29"/>
      <c r="AA111" s="29"/>
      <c r="AB111" s="29"/>
      <c r="AC111" s="79"/>
      <c r="AD111" s="79"/>
      <c r="AE111" s="38"/>
    </row>
    <row r="112" spans="1:31" x14ac:dyDescent="0.25">
      <c r="A112" s="123" t="s">
        <v>139</v>
      </c>
      <c r="B112" s="126" t="s">
        <v>141</v>
      </c>
      <c r="C112" s="120">
        <v>618</v>
      </c>
      <c r="D112" s="120">
        <v>1820112020</v>
      </c>
      <c r="E112" s="30" t="s">
        <v>9</v>
      </c>
      <c r="F112" s="28">
        <f>F113</f>
        <v>6905670.7000000002</v>
      </c>
      <c r="G112" s="28">
        <f t="shared" ref="G112:O112" si="51">G113+G117</f>
        <v>7447.28</v>
      </c>
      <c r="H112" s="28">
        <f t="shared" si="51"/>
        <v>328695.32</v>
      </c>
      <c r="I112" s="28">
        <f t="shared" si="51"/>
        <v>319626.11</v>
      </c>
      <c r="J112" s="28">
        <f t="shared" si="51"/>
        <v>487566</v>
      </c>
      <c r="K112" s="28">
        <f t="shared" si="51"/>
        <v>35706</v>
      </c>
      <c r="L112" s="28">
        <f t="shared" si="51"/>
        <v>112848.16</v>
      </c>
      <c r="M112" s="28">
        <f t="shared" si="51"/>
        <v>0</v>
      </c>
      <c r="N112" s="28">
        <f t="shared" si="51"/>
        <v>1962542.26</v>
      </c>
      <c r="O112" s="28">
        <f t="shared" si="51"/>
        <v>174987.73</v>
      </c>
      <c r="P112" s="45">
        <v>0</v>
      </c>
      <c r="Q112" s="45">
        <f>Q113+Q117</f>
        <v>0</v>
      </c>
      <c r="R112" s="103" t="s">
        <v>137</v>
      </c>
      <c r="S112" s="103" t="s">
        <v>138</v>
      </c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37"/>
    </row>
    <row r="113" spans="1:31" ht="30" x14ac:dyDescent="0.25">
      <c r="A113" s="78"/>
      <c r="B113" s="107"/>
      <c r="C113" s="78"/>
      <c r="D113" s="78"/>
      <c r="E113" s="30" t="s">
        <v>10</v>
      </c>
      <c r="F113" s="28">
        <v>6905670.7000000002</v>
      </c>
      <c r="G113" s="28">
        <f t="shared" ref="G113:O113" si="52">SUM(G114:G116)</f>
        <v>7447.28</v>
      </c>
      <c r="H113" s="28">
        <f t="shared" si="52"/>
        <v>328695.32</v>
      </c>
      <c r="I113" s="28">
        <f t="shared" si="52"/>
        <v>319626.11</v>
      </c>
      <c r="J113" s="28">
        <f t="shared" si="52"/>
        <v>487566</v>
      </c>
      <c r="K113" s="28">
        <f t="shared" si="52"/>
        <v>35706</v>
      </c>
      <c r="L113" s="28">
        <f t="shared" si="52"/>
        <v>112848.16</v>
      </c>
      <c r="M113" s="28">
        <f t="shared" si="52"/>
        <v>0</v>
      </c>
      <c r="N113" s="28">
        <f t="shared" si="52"/>
        <v>1962542.26</v>
      </c>
      <c r="O113" s="28">
        <f t="shared" si="52"/>
        <v>174987.73</v>
      </c>
      <c r="P113" s="45">
        <v>0</v>
      </c>
      <c r="Q113" s="45">
        <f>SUM(Q114:Q116)</f>
        <v>0</v>
      </c>
      <c r="R113" s="100"/>
      <c r="S113" s="100"/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37"/>
    </row>
    <row r="114" spans="1:31" ht="30" x14ac:dyDescent="0.25">
      <c r="A114" s="78"/>
      <c r="B114" s="107"/>
      <c r="C114" s="78"/>
      <c r="D114" s="78"/>
      <c r="E114" s="30" t="s">
        <v>11</v>
      </c>
      <c r="F114" s="28">
        <f>F113-F115</f>
        <v>3397279.22</v>
      </c>
      <c r="G114" s="28">
        <v>7447.28</v>
      </c>
      <c r="H114" s="28">
        <v>299766.02</v>
      </c>
      <c r="I114" s="28">
        <v>319626.11</v>
      </c>
      <c r="J114" s="28">
        <v>487566</v>
      </c>
      <c r="K114" s="28">
        <v>35706</v>
      </c>
      <c r="L114" s="28">
        <v>109097.82</v>
      </c>
      <c r="M114" s="28">
        <v>0</v>
      </c>
      <c r="N114" s="28">
        <v>1962542.26</v>
      </c>
      <c r="O114" s="28">
        <v>174987.73</v>
      </c>
      <c r="P114" s="45">
        <v>0</v>
      </c>
      <c r="Q114" s="45">
        <v>0</v>
      </c>
      <c r="R114" s="100"/>
      <c r="S114" s="100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37"/>
    </row>
    <row r="115" spans="1:31" ht="30" x14ac:dyDescent="0.25">
      <c r="A115" s="78"/>
      <c r="B115" s="107"/>
      <c r="C115" s="78"/>
      <c r="D115" s="78"/>
      <c r="E115" s="30" t="s">
        <v>12</v>
      </c>
      <c r="F115" s="28">
        <v>3508391.48</v>
      </c>
      <c r="G115" s="28">
        <v>0</v>
      </c>
      <c r="H115" s="28">
        <v>28929.3</v>
      </c>
      <c r="I115" s="28">
        <v>0</v>
      </c>
      <c r="J115" s="28">
        <v>0</v>
      </c>
      <c r="K115" s="28">
        <v>0</v>
      </c>
      <c r="L115" s="28">
        <v>3750.34</v>
      </c>
      <c r="M115" s="28">
        <v>0</v>
      </c>
      <c r="N115" s="28">
        <v>0</v>
      </c>
      <c r="O115" s="28">
        <v>0</v>
      </c>
      <c r="P115" s="45">
        <v>0</v>
      </c>
      <c r="Q115" s="45">
        <v>0</v>
      </c>
      <c r="R115" s="100"/>
      <c r="S115" s="100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37"/>
    </row>
    <row r="116" spans="1:31" ht="30" x14ac:dyDescent="0.25">
      <c r="A116" s="78"/>
      <c r="B116" s="107"/>
      <c r="C116" s="78"/>
      <c r="D116" s="78"/>
      <c r="E116" s="30" t="s">
        <v>13</v>
      </c>
      <c r="F116" s="28">
        <f>SUM(G116:Q116)</f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45">
        <v>0</v>
      </c>
      <c r="Q116" s="45">
        <v>0</v>
      </c>
      <c r="R116" s="100"/>
      <c r="S116" s="100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37"/>
    </row>
    <row r="117" spans="1:31" x14ac:dyDescent="0.25">
      <c r="A117" s="79"/>
      <c r="B117" s="108"/>
      <c r="C117" s="79"/>
      <c r="D117" s="79"/>
      <c r="E117" s="30" t="s">
        <v>14</v>
      </c>
      <c r="F117" s="28">
        <f t="shared" ref="F117" si="53">SUM(G117:Q117)</f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45">
        <v>0</v>
      </c>
      <c r="Q117" s="45">
        <v>0</v>
      </c>
      <c r="R117" s="101"/>
      <c r="S117" s="101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37"/>
    </row>
    <row r="118" spans="1:31" s="31" customFormat="1" x14ac:dyDescent="0.25">
      <c r="A118" s="77"/>
      <c r="B118" s="106" t="s">
        <v>146</v>
      </c>
      <c r="C118" s="77">
        <v>618</v>
      </c>
      <c r="D118" s="77"/>
      <c r="E118" s="30" t="s">
        <v>9</v>
      </c>
      <c r="F118" s="28">
        <f>F119</f>
        <v>15794318.800000001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7640460</v>
      </c>
      <c r="N118" s="28">
        <v>8153858.7999999998</v>
      </c>
      <c r="O118" s="28">
        <v>0</v>
      </c>
      <c r="P118" s="45">
        <v>0</v>
      </c>
      <c r="Q118" s="45">
        <v>0</v>
      </c>
      <c r="R118" s="99" t="s">
        <v>137</v>
      </c>
      <c r="S118" s="99" t="s">
        <v>138</v>
      </c>
      <c r="T118" s="29"/>
      <c r="U118" s="29"/>
      <c r="V118" s="29"/>
      <c r="W118" s="29"/>
      <c r="X118" s="29"/>
      <c r="Y118" s="29"/>
      <c r="Z118" s="29"/>
      <c r="AA118" s="29"/>
      <c r="AB118" s="29"/>
      <c r="AC118" s="120"/>
      <c r="AD118" s="120"/>
      <c r="AE118" s="37"/>
    </row>
    <row r="119" spans="1:31" s="31" customFormat="1" ht="30" x14ac:dyDescent="0.25">
      <c r="A119" s="78"/>
      <c r="B119" s="107"/>
      <c r="C119" s="78"/>
      <c r="D119" s="78"/>
      <c r="E119" s="30" t="s">
        <v>10</v>
      </c>
      <c r="F119" s="28">
        <f>F121</f>
        <v>15794318.800000001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7640460</v>
      </c>
      <c r="N119" s="28">
        <v>8153858.7999999998</v>
      </c>
      <c r="O119" s="28">
        <v>0</v>
      </c>
      <c r="P119" s="45">
        <v>0</v>
      </c>
      <c r="Q119" s="45">
        <v>0</v>
      </c>
      <c r="R119" s="100"/>
      <c r="S119" s="100"/>
      <c r="T119" s="29"/>
      <c r="U119" s="29"/>
      <c r="V119" s="29"/>
      <c r="W119" s="29"/>
      <c r="X119" s="29"/>
      <c r="Y119" s="29"/>
      <c r="Z119" s="29"/>
      <c r="AA119" s="29"/>
      <c r="AB119" s="29"/>
      <c r="AC119" s="78"/>
      <c r="AD119" s="78"/>
      <c r="AE119" s="38"/>
    </row>
    <row r="120" spans="1:31" s="31" customFormat="1" ht="30" x14ac:dyDescent="0.25">
      <c r="A120" s="78"/>
      <c r="B120" s="107"/>
      <c r="C120" s="78"/>
      <c r="D120" s="78"/>
      <c r="E120" s="30" t="s">
        <v>11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45">
        <v>0</v>
      </c>
      <c r="Q120" s="45">
        <v>0</v>
      </c>
      <c r="R120" s="100"/>
      <c r="S120" s="100"/>
      <c r="T120" s="29"/>
      <c r="U120" s="29"/>
      <c r="V120" s="29"/>
      <c r="W120" s="29"/>
      <c r="X120" s="29"/>
      <c r="Y120" s="29"/>
      <c r="Z120" s="29"/>
      <c r="AA120" s="29"/>
      <c r="AB120" s="29"/>
      <c r="AC120" s="78"/>
      <c r="AD120" s="78"/>
      <c r="AE120" s="38"/>
    </row>
    <row r="121" spans="1:31" s="31" customFormat="1" ht="30" x14ac:dyDescent="0.25">
      <c r="A121" s="78"/>
      <c r="B121" s="107"/>
      <c r="C121" s="78"/>
      <c r="D121" s="78"/>
      <c r="E121" s="30" t="s">
        <v>12</v>
      </c>
      <c r="F121" s="28">
        <v>15794318.800000001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7640460</v>
      </c>
      <c r="N121" s="28">
        <v>8153858.7999999998</v>
      </c>
      <c r="O121" s="28">
        <v>0</v>
      </c>
      <c r="P121" s="45">
        <v>0</v>
      </c>
      <c r="Q121" s="45">
        <v>0</v>
      </c>
      <c r="R121" s="100"/>
      <c r="S121" s="100"/>
      <c r="T121" s="29"/>
      <c r="U121" s="29"/>
      <c r="V121" s="29"/>
      <c r="W121" s="29"/>
      <c r="X121" s="29"/>
      <c r="Y121" s="29"/>
      <c r="Z121" s="29"/>
      <c r="AA121" s="29"/>
      <c r="AB121" s="29"/>
      <c r="AC121" s="78"/>
      <c r="AD121" s="78"/>
      <c r="AE121" s="38"/>
    </row>
    <row r="122" spans="1:31" s="31" customFormat="1" ht="30" x14ac:dyDescent="0.25">
      <c r="A122" s="78"/>
      <c r="B122" s="107"/>
      <c r="C122" s="78"/>
      <c r="D122" s="78"/>
      <c r="E122" s="30" t="s">
        <v>13</v>
      </c>
      <c r="F122" s="28">
        <f t="shared" ref="F122" si="54">G122+H122+I122+K122+N122+M122</f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45">
        <v>0</v>
      </c>
      <c r="Q122" s="45">
        <v>0</v>
      </c>
      <c r="R122" s="100"/>
      <c r="S122" s="100"/>
      <c r="T122" s="29"/>
      <c r="U122" s="29"/>
      <c r="V122" s="29"/>
      <c r="W122" s="29"/>
      <c r="X122" s="29"/>
      <c r="Y122" s="29"/>
      <c r="Z122" s="29"/>
      <c r="AA122" s="29"/>
      <c r="AB122" s="29"/>
      <c r="AC122" s="78"/>
      <c r="AD122" s="78"/>
      <c r="AE122" s="38"/>
    </row>
    <row r="123" spans="1:31" s="31" customFormat="1" ht="75" customHeight="1" x14ac:dyDescent="0.25">
      <c r="A123" s="79"/>
      <c r="B123" s="108"/>
      <c r="C123" s="79"/>
      <c r="D123" s="79"/>
      <c r="E123" s="30" t="s">
        <v>14</v>
      </c>
      <c r="F123" s="28">
        <f>G123+H123+I123+K123+N123+M123</f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/>
      <c r="P123" s="45"/>
      <c r="Q123" s="45">
        <v>0</v>
      </c>
      <c r="R123" s="101"/>
      <c r="S123" s="101"/>
      <c r="T123" s="29"/>
      <c r="U123" s="29"/>
      <c r="V123" s="29"/>
      <c r="W123" s="29"/>
      <c r="X123" s="29"/>
      <c r="Y123" s="29"/>
      <c r="Z123" s="29"/>
      <c r="AA123" s="29"/>
      <c r="AB123" s="29"/>
      <c r="AC123" s="79"/>
      <c r="AD123" s="79"/>
      <c r="AE123" s="38"/>
    </row>
    <row r="124" spans="1:31" s="51" customFormat="1" x14ac:dyDescent="0.25">
      <c r="A124" s="113" t="s">
        <v>49</v>
      </c>
      <c r="B124" s="85" t="s">
        <v>40</v>
      </c>
      <c r="C124" s="76">
        <v>618</v>
      </c>
      <c r="D124" s="76">
        <v>18202</v>
      </c>
      <c r="E124" s="48" t="s">
        <v>9</v>
      </c>
      <c r="F124" s="49">
        <f>F125</f>
        <v>148349.43</v>
      </c>
      <c r="G124" s="49">
        <f t="shared" ref="G124:O124" si="55">G130</f>
        <v>16600</v>
      </c>
      <c r="H124" s="49">
        <f t="shared" si="55"/>
        <v>11500</v>
      </c>
      <c r="I124" s="49">
        <f t="shared" si="55"/>
        <v>8100</v>
      </c>
      <c r="J124" s="49">
        <f t="shared" si="55"/>
        <v>9600</v>
      </c>
      <c r="K124" s="49">
        <f t="shared" si="55"/>
        <v>11400</v>
      </c>
      <c r="L124" s="49">
        <f t="shared" si="55"/>
        <v>0</v>
      </c>
      <c r="M124" s="49">
        <f t="shared" si="55"/>
        <v>17071.55</v>
      </c>
      <c r="N124" s="49">
        <f t="shared" si="55"/>
        <v>27978.880000000001</v>
      </c>
      <c r="O124" s="53">
        <f t="shared" si="55"/>
        <v>3300</v>
      </c>
      <c r="P124" s="53">
        <f>P125</f>
        <v>114306.7</v>
      </c>
      <c r="Q124" s="53">
        <f>Q125</f>
        <v>114306.7</v>
      </c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  <c r="AE124" s="50"/>
    </row>
    <row r="125" spans="1:31" s="51" customFormat="1" ht="28.5" customHeight="1" x14ac:dyDescent="0.25">
      <c r="A125" s="113"/>
      <c r="B125" s="85"/>
      <c r="C125" s="76"/>
      <c r="D125" s="76"/>
      <c r="E125" s="48" t="s">
        <v>10</v>
      </c>
      <c r="F125" s="49">
        <f>F126</f>
        <v>148349.43</v>
      </c>
      <c r="G125" s="49">
        <f t="shared" ref="G125:O125" si="56">G131</f>
        <v>16600</v>
      </c>
      <c r="H125" s="49">
        <f t="shared" si="56"/>
        <v>11500</v>
      </c>
      <c r="I125" s="49">
        <f t="shared" si="56"/>
        <v>8100</v>
      </c>
      <c r="J125" s="49">
        <f t="shared" si="56"/>
        <v>9600</v>
      </c>
      <c r="K125" s="49">
        <f t="shared" si="56"/>
        <v>11400</v>
      </c>
      <c r="L125" s="49">
        <f t="shared" si="56"/>
        <v>0</v>
      </c>
      <c r="M125" s="49">
        <f t="shared" si="56"/>
        <v>17071.55</v>
      </c>
      <c r="N125" s="49">
        <f t="shared" si="56"/>
        <v>27978.880000000001</v>
      </c>
      <c r="O125" s="53">
        <f t="shared" si="56"/>
        <v>3300</v>
      </c>
      <c r="P125" s="53">
        <f>P126+P127</f>
        <v>114306.7</v>
      </c>
      <c r="Q125" s="53">
        <f>P125</f>
        <v>114306.7</v>
      </c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50"/>
    </row>
    <row r="126" spans="1:31" s="51" customFormat="1" ht="28.5" x14ac:dyDescent="0.25">
      <c r="A126" s="113"/>
      <c r="B126" s="85"/>
      <c r="C126" s="76"/>
      <c r="D126" s="76"/>
      <c r="E126" s="48" t="s">
        <v>11</v>
      </c>
      <c r="F126" s="49">
        <v>148349.43</v>
      </c>
      <c r="G126" s="49">
        <f t="shared" ref="G126:O126" si="57">G132</f>
        <v>16600</v>
      </c>
      <c r="H126" s="49">
        <f t="shared" si="57"/>
        <v>11500</v>
      </c>
      <c r="I126" s="49">
        <f t="shared" si="57"/>
        <v>8100</v>
      </c>
      <c r="J126" s="49">
        <f t="shared" si="57"/>
        <v>9600</v>
      </c>
      <c r="K126" s="49">
        <f t="shared" si="57"/>
        <v>11400</v>
      </c>
      <c r="L126" s="49">
        <f t="shared" si="57"/>
        <v>0</v>
      </c>
      <c r="M126" s="49">
        <f t="shared" si="57"/>
        <v>17071.55</v>
      </c>
      <c r="N126" s="49">
        <f t="shared" si="57"/>
        <v>27978.880000000001</v>
      </c>
      <c r="O126" s="53">
        <f t="shared" si="57"/>
        <v>3300</v>
      </c>
      <c r="P126" s="53">
        <f>P132+P138</f>
        <v>14306.7</v>
      </c>
      <c r="Q126" s="53">
        <f>P126</f>
        <v>14306.7</v>
      </c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  <c r="AD126" s="76"/>
      <c r="AE126" s="50"/>
    </row>
    <row r="127" spans="1:31" s="51" customFormat="1" ht="28.5" x14ac:dyDescent="0.25">
      <c r="A127" s="113"/>
      <c r="B127" s="85"/>
      <c r="C127" s="76"/>
      <c r="D127" s="76"/>
      <c r="E127" s="48" t="s">
        <v>12</v>
      </c>
      <c r="F127" s="49">
        <f t="shared" ref="F127:O127" si="58">F133</f>
        <v>0</v>
      </c>
      <c r="G127" s="49">
        <f t="shared" si="58"/>
        <v>0</v>
      </c>
      <c r="H127" s="49">
        <f t="shared" si="58"/>
        <v>0</v>
      </c>
      <c r="I127" s="49">
        <f t="shared" si="58"/>
        <v>0</v>
      </c>
      <c r="J127" s="49">
        <f t="shared" si="58"/>
        <v>0</v>
      </c>
      <c r="K127" s="49">
        <f t="shared" si="58"/>
        <v>0</v>
      </c>
      <c r="L127" s="49">
        <f t="shared" si="58"/>
        <v>0</v>
      </c>
      <c r="M127" s="49">
        <f t="shared" si="58"/>
        <v>0</v>
      </c>
      <c r="N127" s="49">
        <f t="shared" si="58"/>
        <v>0</v>
      </c>
      <c r="O127" s="53">
        <f t="shared" si="58"/>
        <v>0</v>
      </c>
      <c r="P127" s="53">
        <f>P133+P139</f>
        <v>100000</v>
      </c>
      <c r="Q127" s="53">
        <f>P127</f>
        <v>100000</v>
      </c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  <c r="AE127" s="50"/>
    </row>
    <row r="128" spans="1:31" s="51" customFormat="1" ht="28.5" x14ac:dyDescent="0.25">
      <c r="A128" s="113"/>
      <c r="B128" s="85"/>
      <c r="C128" s="76"/>
      <c r="D128" s="76"/>
      <c r="E128" s="48" t="s">
        <v>13</v>
      </c>
      <c r="F128" s="49">
        <f t="shared" ref="F128:Q128" si="59">F134</f>
        <v>0</v>
      </c>
      <c r="G128" s="49">
        <f t="shared" si="59"/>
        <v>0</v>
      </c>
      <c r="H128" s="49">
        <f t="shared" si="59"/>
        <v>0</v>
      </c>
      <c r="I128" s="49">
        <f t="shared" si="59"/>
        <v>0</v>
      </c>
      <c r="J128" s="49">
        <f t="shared" si="59"/>
        <v>0</v>
      </c>
      <c r="K128" s="49">
        <f t="shared" si="59"/>
        <v>0</v>
      </c>
      <c r="L128" s="49">
        <f t="shared" si="59"/>
        <v>0</v>
      </c>
      <c r="M128" s="49">
        <f t="shared" si="59"/>
        <v>0</v>
      </c>
      <c r="N128" s="49">
        <f t="shared" si="59"/>
        <v>0</v>
      </c>
      <c r="O128" s="53">
        <f t="shared" si="59"/>
        <v>0</v>
      </c>
      <c r="P128" s="53">
        <f t="shared" si="59"/>
        <v>0</v>
      </c>
      <c r="Q128" s="53">
        <f t="shared" si="59"/>
        <v>0</v>
      </c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  <c r="AE128" s="50"/>
    </row>
    <row r="129" spans="1:31" s="51" customFormat="1" x14ac:dyDescent="0.25">
      <c r="A129" s="113"/>
      <c r="B129" s="85"/>
      <c r="C129" s="76"/>
      <c r="D129" s="76"/>
      <c r="E129" s="48" t="s">
        <v>14</v>
      </c>
      <c r="F129" s="49">
        <f t="shared" ref="F129:Q129" si="60">F135</f>
        <v>0</v>
      </c>
      <c r="G129" s="49">
        <f t="shared" si="60"/>
        <v>0</v>
      </c>
      <c r="H129" s="49">
        <f t="shared" si="60"/>
        <v>0</v>
      </c>
      <c r="I129" s="49">
        <f t="shared" si="60"/>
        <v>0</v>
      </c>
      <c r="J129" s="49">
        <f t="shared" si="60"/>
        <v>0</v>
      </c>
      <c r="K129" s="49">
        <f t="shared" si="60"/>
        <v>0</v>
      </c>
      <c r="L129" s="49">
        <f t="shared" si="60"/>
        <v>0</v>
      </c>
      <c r="M129" s="49">
        <f t="shared" si="60"/>
        <v>0</v>
      </c>
      <c r="N129" s="49">
        <f t="shared" si="60"/>
        <v>0</v>
      </c>
      <c r="O129" s="53">
        <f t="shared" si="60"/>
        <v>0</v>
      </c>
      <c r="P129" s="53">
        <f t="shared" si="60"/>
        <v>0</v>
      </c>
      <c r="Q129" s="53">
        <f t="shared" si="60"/>
        <v>0</v>
      </c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50"/>
    </row>
    <row r="130" spans="1:31" s="12" customFormat="1" ht="19.5" customHeight="1" x14ac:dyDescent="0.25">
      <c r="A130" s="112" t="s">
        <v>50</v>
      </c>
      <c r="B130" s="115" t="s">
        <v>25</v>
      </c>
      <c r="C130" s="83">
        <v>618</v>
      </c>
      <c r="D130" s="83">
        <v>1820220010</v>
      </c>
      <c r="E130" s="30" t="s">
        <v>9</v>
      </c>
      <c r="F130" s="45">
        <f>F124</f>
        <v>148349.43</v>
      </c>
      <c r="G130" s="45">
        <f t="shared" ref="G130:Q130" si="61">G131+G135</f>
        <v>16600</v>
      </c>
      <c r="H130" s="45">
        <f t="shared" si="61"/>
        <v>11500</v>
      </c>
      <c r="I130" s="45">
        <f t="shared" si="61"/>
        <v>8100</v>
      </c>
      <c r="J130" s="45">
        <f t="shared" si="61"/>
        <v>9600</v>
      </c>
      <c r="K130" s="45">
        <f t="shared" si="61"/>
        <v>11400</v>
      </c>
      <c r="L130" s="45">
        <f t="shared" si="61"/>
        <v>0</v>
      </c>
      <c r="M130" s="45">
        <f t="shared" si="61"/>
        <v>17071.55</v>
      </c>
      <c r="N130" s="45">
        <f t="shared" si="61"/>
        <v>27978.880000000001</v>
      </c>
      <c r="O130" s="45">
        <f t="shared" si="61"/>
        <v>3300</v>
      </c>
      <c r="P130" s="45">
        <f t="shared" si="61"/>
        <v>13296.6</v>
      </c>
      <c r="Q130" s="45">
        <f t="shared" si="61"/>
        <v>13296.6</v>
      </c>
      <c r="R130" s="102" t="s">
        <v>137</v>
      </c>
      <c r="S130" s="102" t="s">
        <v>138</v>
      </c>
      <c r="T130" s="83"/>
      <c r="U130" s="83"/>
      <c r="V130" s="83"/>
      <c r="W130" s="83"/>
      <c r="X130" s="83"/>
      <c r="Y130" s="83"/>
      <c r="Z130" s="83"/>
      <c r="AA130" s="83"/>
      <c r="AB130" s="83"/>
      <c r="AC130" s="83">
        <v>100</v>
      </c>
      <c r="AD130" s="83">
        <v>100</v>
      </c>
      <c r="AE130" s="37"/>
    </row>
    <row r="131" spans="1:31" s="12" customFormat="1" ht="30" x14ac:dyDescent="0.25">
      <c r="A131" s="112"/>
      <c r="B131" s="115"/>
      <c r="C131" s="83"/>
      <c r="D131" s="83"/>
      <c r="E131" s="30" t="s">
        <v>10</v>
      </c>
      <c r="F131" s="45">
        <f>F125</f>
        <v>148349.43</v>
      </c>
      <c r="G131" s="45">
        <f t="shared" ref="G131:Q131" si="62">SUM(G132:G134)</f>
        <v>16600</v>
      </c>
      <c r="H131" s="45">
        <f t="shared" si="62"/>
        <v>11500</v>
      </c>
      <c r="I131" s="45">
        <f t="shared" si="62"/>
        <v>8100</v>
      </c>
      <c r="J131" s="45">
        <f t="shared" si="62"/>
        <v>9600</v>
      </c>
      <c r="K131" s="45">
        <f t="shared" si="62"/>
        <v>11400</v>
      </c>
      <c r="L131" s="45">
        <f t="shared" si="62"/>
        <v>0</v>
      </c>
      <c r="M131" s="45">
        <f t="shared" si="62"/>
        <v>17071.55</v>
      </c>
      <c r="N131" s="45">
        <f t="shared" si="62"/>
        <v>27978.880000000001</v>
      </c>
      <c r="O131" s="45">
        <f t="shared" si="62"/>
        <v>3300</v>
      </c>
      <c r="P131" s="45">
        <f t="shared" si="62"/>
        <v>13296.6</v>
      </c>
      <c r="Q131" s="45">
        <f t="shared" si="62"/>
        <v>13296.6</v>
      </c>
      <c r="R131" s="102"/>
      <c r="S131" s="102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37"/>
    </row>
    <row r="132" spans="1:31" s="12" customFormat="1" ht="30" x14ac:dyDescent="0.25">
      <c r="A132" s="112"/>
      <c r="B132" s="115"/>
      <c r="C132" s="83"/>
      <c r="D132" s="83"/>
      <c r="E132" s="30" t="s">
        <v>11</v>
      </c>
      <c r="F132" s="45">
        <f>F126</f>
        <v>148349.43</v>
      </c>
      <c r="G132" s="45">
        <v>16600</v>
      </c>
      <c r="H132" s="45">
        <v>11500</v>
      </c>
      <c r="I132" s="45">
        <v>8100</v>
      </c>
      <c r="J132" s="45">
        <v>9600</v>
      </c>
      <c r="K132" s="45">
        <v>11400</v>
      </c>
      <c r="L132" s="45">
        <v>0</v>
      </c>
      <c r="M132" s="45">
        <v>17071.55</v>
      </c>
      <c r="N132" s="45">
        <v>27978.880000000001</v>
      </c>
      <c r="O132" s="45">
        <v>3300</v>
      </c>
      <c r="P132" s="45">
        <v>13296.6</v>
      </c>
      <c r="Q132" s="45">
        <v>13296.6</v>
      </c>
      <c r="R132" s="102"/>
      <c r="S132" s="102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37"/>
    </row>
    <row r="133" spans="1:31" s="12" customFormat="1" ht="30" x14ac:dyDescent="0.25">
      <c r="A133" s="112"/>
      <c r="B133" s="115"/>
      <c r="C133" s="83"/>
      <c r="D133" s="83"/>
      <c r="E133" s="30" t="s">
        <v>12</v>
      </c>
      <c r="F133" s="45">
        <f t="shared" ref="F133:F135" si="63">SUM(G133:Q133)</f>
        <v>0</v>
      </c>
      <c r="G133" s="45">
        <v>0</v>
      </c>
      <c r="H133" s="45">
        <v>0</v>
      </c>
      <c r="I133" s="45">
        <v>0</v>
      </c>
      <c r="J133" s="45">
        <v>0</v>
      </c>
      <c r="K133" s="45">
        <v>0</v>
      </c>
      <c r="L133" s="45">
        <v>0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  <c r="R133" s="102"/>
      <c r="S133" s="102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37"/>
    </row>
    <row r="134" spans="1:31" s="12" customFormat="1" ht="30" x14ac:dyDescent="0.25">
      <c r="A134" s="112"/>
      <c r="B134" s="115"/>
      <c r="C134" s="83"/>
      <c r="D134" s="83"/>
      <c r="E134" s="30" t="s">
        <v>13</v>
      </c>
      <c r="F134" s="45">
        <f t="shared" si="63"/>
        <v>0</v>
      </c>
      <c r="G134" s="45">
        <v>0</v>
      </c>
      <c r="H134" s="45">
        <v>0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  <c r="R134" s="102"/>
      <c r="S134" s="102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37"/>
    </row>
    <row r="135" spans="1:31" s="12" customFormat="1" x14ac:dyDescent="0.25">
      <c r="A135" s="112"/>
      <c r="B135" s="115"/>
      <c r="C135" s="83"/>
      <c r="D135" s="83"/>
      <c r="E135" s="30" t="s">
        <v>14</v>
      </c>
      <c r="F135" s="45">
        <f t="shared" si="63"/>
        <v>0</v>
      </c>
      <c r="G135" s="45">
        <v>0</v>
      </c>
      <c r="H135" s="45">
        <v>0</v>
      </c>
      <c r="I135" s="45">
        <v>0</v>
      </c>
      <c r="J135" s="45">
        <v>0</v>
      </c>
      <c r="K135" s="45">
        <v>0</v>
      </c>
      <c r="L135" s="45">
        <v>0</v>
      </c>
      <c r="M135" s="45">
        <v>0</v>
      </c>
      <c r="N135" s="45">
        <v>0</v>
      </c>
      <c r="O135" s="45">
        <v>0</v>
      </c>
      <c r="P135" s="45">
        <v>0</v>
      </c>
      <c r="Q135" s="45">
        <v>0</v>
      </c>
      <c r="R135" s="102"/>
      <c r="S135" s="102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37"/>
    </row>
    <row r="136" spans="1:31" s="12" customFormat="1" ht="19.5" customHeight="1" x14ac:dyDescent="0.25">
      <c r="A136" s="112" t="s">
        <v>50</v>
      </c>
      <c r="B136" s="115" t="s">
        <v>166</v>
      </c>
      <c r="C136" s="83">
        <v>618</v>
      </c>
      <c r="D136" s="83">
        <v>1820270750</v>
      </c>
      <c r="E136" s="63" t="s">
        <v>9</v>
      </c>
      <c r="F136" s="45">
        <f>F130</f>
        <v>148349.43</v>
      </c>
      <c r="G136" s="45">
        <f t="shared" ref="G136:Q136" si="64">G137+G141</f>
        <v>16600</v>
      </c>
      <c r="H136" s="45">
        <f t="shared" si="64"/>
        <v>11500</v>
      </c>
      <c r="I136" s="45">
        <f t="shared" si="64"/>
        <v>8100</v>
      </c>
      <c r="J136" s="45">
        <f t="shared" si="64"/>
        <v>9600</v>
      </c>
      <c r="K136" s="45">
        <f t="shared" si="64"/>
        <v>11400</v>
      </c>
      <c r="L136" s="45">
        <f t="shared" si="64"/>
        <v>0</v>
      </c>
      <c r="M136" s="45">
        <f t="shared" si="64"/>
        <v>17071.55</v>
      </c>
      <c r="N136" s="45">
        <f t="shared" si="64"/>
        <v>27978.880000000001</v>
      </c>
      <c r="O136" s="45">
        <f t="shared" si="64"/>
        <v>3300</v>
      </c>
      <c r="P136" s="45">
        <f t="shared" si="64"/>
        <v>101010.1</v>
      </c>
      <c r="Q136" s="45">
        <f t="shared" si="64"/>
        <v>101010.1</v>
      </c>
      <c r="R136" s="102" t="s">
        <v>137</v>
      </c>
      <c r="S136" s="102" t="s">
        <v>138</v>
      </c>
      <c r="T136" s="83"/>
      <c r="U136" s="83"/>
      <c r="V136" s="83"/>
      <c r="W136" s="83"/>
      <c r="X136" s="83"/>
      <c r="Y136" s="83"/>
      <c r="Z136" s="83"/>
      <c r="AA136" s="83"/>
      <c r="AB136" s="83"/>
      <c r="AC136" s="83">
        <v>100</v>
      </c>
      <c r="AD136" s="83">
        <v>100</v>
      </c>
      <c r="AE136" s="37"/>
    </row>
    <row r="137" spans="1:31" s="12" customFormat="1" ht="30" x14ac:dyDescent="0.25">
      <c r="A137" s="112"/>
      <c r="B137" s="115"/>
      <c r="C137" s="83"/>
      <c r="D137" s="83"/>
      <c r="E137" s="63" t="s">
        <v>10</v>
      </c>
      <c r="F137" s="45">
        <f>F131</f>
        <v>148349.43</v>
      </c>
      <c r="G137" s="45">
        <f t="shared" ref="G137:Q137" si="65">SUM(G138:G140)</f>
        <v>16600</v>
      </c>
      <c r="H137" s="45">
        <f t="shared" si="65"/>
        <v>11500</v>
      </c>
      <c r="I137" s="45">
        <f t="shared" si="65"/>
        <v>8100</v>
      </c>
      <c r="J137" s="45">
        <f t="shared" si="65"/>
        <v>9600</v>
      </c>
      <c r="K137" s="45">
        <f t="shared" si="65"/>
        <v>11400</v>
      </c>
      <c r="L137" s="45">
        <f t="shared" si="65"/>
        <v>0</v>
      </c>
      <c r="M137" s="45">
        <f t="shared" si="65"/>
        <v>17071.55</v>
      </c>
      <c r="N137" s="45">
        <f t="shared" si="65"/>
        <v>27978.880000000001</v>
      </c>
      <c r="O137" s="45">
        <f t="shared" si="65"/>
        <v>3300</v>
      </c>
      <c r="P137" s="45">
        <f t="shared" si="65"/>
        <v>101010.1</v>
      </c>
      <c r="Q137" s="45">
        <f t="shared" si="65"/>
        <v>101010.1</v>
      </c>
      <c r="R137" s="102"/>
      <c r="S137" s="102"/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37"/>
    </row>
    <row r="138" spans="1:31" s="12" customFormat="1" ht="30" x14ac:dyDescent="0.25">
      <c r="A138" s="112"/>
      <c r="B138" s="115"/>
      <c r="C138" s="83"/>
      <c r="D138" s="83"/>
      <c r="E138" s="63" t="s">
        <v>11</v>
      </c>
      <c r="F138" s="45">
        <f>F132</f>
        <v>148349.43</v>
      </c>
      <c r="G138" s="45">
        <v>16600</v>
      </c>
      <c r="H138" s="45">
        <v>11500</v>
      </c>
      <c r="I138" s="45">
        <v>8100</v>
      </c>
      <c r="J138" s="45">
        <v>9600</v>
      </c>
      <c r="K138" s="45">
        <v>11400</v>
      </c>
      <c r="L138" s="45">
        <v>0</v>
      </c>
      <c r="M138" s="45">
        <v>17071.55</v>
      </c>
      <c r="N138" s="45">
        <v>27978.880000000001</v>
      </c>
      <c r="O138" s="45">
        <v>3300</v>
      </c>
      <c r="P138" s="45">
        <v>1010.1</v>
      </c>
      <c r="Q138" s="45">
        <v>1010.1</v>
      </c>
      <c r="R138" s="102"/>
      <c r="S138" s="102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37"/>
    </row>
    <row r="139" spans="1:31" s="12" customFormat="1" ht="30" x14ac:dyDescent="0.25">
      <c r="A139" s="112"/>
      <c r="B139" s="115"/>
      <c r="C139" s="83"/>
      <c r="D139" s="83"/>
      <c r="E139" s="63" t="s">
        <v>12</v>
      </c>
      <c r="F139" s="45">
        <f t="shared" ref="F139:F141" si="66">SUM(G139:Q139)</f>
        <v>200000</v>
      </c>
      <c r="G139" s="45">
        <v>0</v>
      </c>
      <c r="H139" s="45">
        <v>0</v>
      </c>
      <c r="I139" s="45">
        <v>0</v>
      </c>
      <c r="J139" s="45">
        <v>0</v>
      </c>
      <c r="K139" s="45">
        <v>0</v>
      </c>
      <c r="L139" s="45">
        <v>0</v>
      </c>
      <c r="M139" s="45">
        <v>0</v>
      </c>
      <c r="N139" s="45">
        <v>0</v>
      </c>
      <c r="O139" s="45">
        <v>0</v>
      </c>
      <c r="P139" s="45">
        <v>100000</v>
      </c>
      <c r="Q139" s="45">
        <v>100000</v>
      </c>
      <c r="R139" s="102"/>
      <c r="S139" s="102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37"/>
    </row>
    <row r="140" spans="1:31" s="12" customFormat="1" ht="30" x14ac:dyDescent="0.25">
      <c r="A140" s="112"/>
      <c r="B140" s="115"/>
      <c r="C140" s="83"/>
      <c r="D140" s="83"/>
      <c r="E140" s="63" t="s">
        <v>13</v>
      </c>
      <c r="F140" s="45">
        <f t="shared" si="66"/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102"/>
      <c r="S140" s="102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37"/>
    </row>
    <row r="141" spans="1:31" s="12" customFormat="1" x14ac:dyDescent="0.25">
      <c r="A141" s="112"/>
      <c r="B141" s="115"/>
      <c r="C141" s="83"/>
      <c r="D141" s="83"/>
      <c r="E141" s="63" t="s">
        <v>14</v>
      </c>
      <c r="F141" s="45">
        <f t="shared" si="66"/>
        <v>0</v>
      </c>
      <c r="G141" s="45">
        <v>0</v>
      </c>
      <c r="H141" s="45">
        <v>0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R141" s="102"/>
      <c r="S141" s="102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37"/>
    </row>
    <row r="142" spans="1:31" s="51" customFormat="1" ht="15" customHeight="1" x14ac:dyDescent="0.25">
      <c r="A142" s="116" t="s">
        <v>26</v>
      </c>
      <c r="B142" s="109" t="s">
        <v>27</v>
      </c>
      <c r="C142" s="86">
        <v>618</v>
      </c>
      <c r="D142" s="86">
        <v>18203</v>
      </c>
      <c r="E142" s="62" t="s">
        <v>9</v>
      </c>
      <c r="F142" s="64">
        <f>F143</f>
        <v>402234</v>
      </c>
      <c r="G142" s="64">
        <f t="shared" ref="G142:Q142" si="67">G148</f>
        <v>33306</v>
      </c>
      <c r="H142" s="64">
        <f t="shared" si="67"/>
        <v>30744</v>
      </c>
      <c r="I142" s="64">
        <f t="shared" si="67"/>
        <v>30744</v>
      </c>
      <c r="J142" s="64">
        <f t="shared" si="67"/>
        <v>30744</v>
      </c>
      <c r="K142" s="64">
        <f t="shared" si="67"/>
        <v>30744</v>
      </c>
      <c r="L142" s="64">
        <f t="shared" si="67"/>
        <v>30744</v>
      </c>
      <c r="M142" s="64">
        <f t="shared" si="67"/>
        <v>30744</v>
      </c>
      <c r="N142" s="64">
        <f t="shared" si="67"/>
        <v>30744</v>
      </c>
      <c r="O142" s="64">
        <f t="shared" si="67"/>
        <v>30744</v>
      </c>
      <c r="P142" s="64">
        <f t="shared" si="67"/>
        <v>30744</v>
      </c>
      <c r="Q142" s="64">
        <f t="shared" si="67"/>
        <v>30744</v>
      </c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86"/>
      <c r="AC142" s="86"/>
      <c r="AD142" s="86"/>
      <c r="AE142" s="50"/>
    </row>
    <row r="143" spans="1:31" s="51" customFormat="1" ht="28.5" x14ac:dyDescent="0.25">
      <c r="A143" s="117"/>
      <c r="B143" s="110"/>
      <c r="C143" s="87"/>
      <c r="D143" s="87"/>
      <c r="E143" s="62" t="s">
        <v>10</v>
      </c>
      <c r="F143" s="64">
        <f>F144</f>
        <v>402234</v>
      </c>
      <c r="G143" s="64">
        <f t="shared" ref="G143:Q143" si="68">G149</f>
        <v>33306</v>
      </c>
      <c r="H143" s="64">
        <f t="shared" si="68"/>
        <v>30744</v>
      </c>
      <c r="I143" s="64">
        <f t="shared" si="68"/>
        <v>30744</v>
      </c>
      <c r="J143" s="64">
        <f t="shared" si="68"/>
        <v>30744</v>
      </c>
      <c r="K143" s="64">
        <f t="shared" si="68"/>
        <v>30744</v>
      </c>
      <c r="L143" s="64">
        <f t="shared" si="68"/>
        <v>30744</v>
      </c>
      <c r="M143" s="64">
        <f t="shared" si="68"/>
        <v>30744</v>
      </c>
      <c r="N143" s="64">
        <f t="shared" si="68"/>
        <v>30744</v>
      </c>
      <c r="O143" s="64">
        <f t="shared" si="68"/>
        <v>30744</v>
      </c>
      <c r="P143" s="64">
        <f t="shared" si="68"/>
        <v>30744</v>
      </c>
      <c r="Q143" s="64">
        <f t="shared" si="68"/>
        <v>30744</v>
      </c>
      <c r="R143" s="134"/>
      <c r="S143" s="134"/>
      <c r="T143" s="134"/>
      <c r="U143" s="134"/>
      <c r="V143" s="134"/>
      <c r="W143" s="134"/>
      <c r="X143" s="134"/>
      <c r="Y143" s="134"/>
      <c r="Z143" s="134"/>
      <c r="AA143" s="134"/>
      <c r="AB143" s="87"/>
      <c r="AC143" s="87"/>
      <c r="AD143" s="87"/>
      <c r="AE143" s="50"/>
    </row>
    <row r="144" spans="1:31" s="51" customFormat="1" ht="28.5" x14ac:dyDescent="0.25">
      <c r="A144" s="117"/>
      <c r="B144" s="110"/>
      <c r="C144" s="87"/>
      <c r="D144" s="87"/>
      <c r="E144" s="62" t="s">
        <v>11</v>
      </c>
      <c r="F144" s="64">
        <v>402234</v>
      </c>
      <c r="G144" s="64">
        <f t="shared" ref="G144:Q144" si="69">G150</f>
        <v>33306</v>
      </c>
      <c r="H144" s="64">
        <f t="shared" si="69"/>
        <v>30744</v>
      </c>
      <c r="I144" s="64">
        <f t="shared" si="69"/>
        <v>30744</v>
      </c>
      <c r="J144" s="64">
        <f t="shared" si="69"/>
        <v>30744</v>
      </c>
      <c r="K144" s="64">
        <f t="shared" si="69"/>
        <v>30744</v>
      </c>
      <c r="L144" s="64">
        <f t="shared" si="69"/>
        <v>30744</v>
      </c>
      <c r="M144" s="64">
        <f t="shared" si="69"/>
        <v>30744</v>
      </c>
      <c r="N144" s="64">
        <f t="shared" si="69"/>
        <v>30744</v>
      </c>
      <c r="O144" s="64">
        <f t="shared" si="69"/>
        <v>30744</v>
      </c>
      <c r="P144" s="64">
        <f t="shared" si="69"/>
        <v>30744</v>
      </c>
      <c r="Q144" s="64">
        <f t="shared" si="69"/>
        <v>30744</v>
      </c>
      <c r="R144" s="134"/>
      <c r="S144" s="134"/>
      <c r="T144" s="134"/>
      <c r="U144" s="134"/>
      <c r="V144" s="134"/>
      <c r="W144" s="134"/>
      <c r="X144" s="134"/>
      <c r="Y144" s="134"/>
      <c r="Z144" s="134"/>
      <c r="AA144" s="134"/>
      <c r="AB144" s="87"/>
      <c r="AC144" s="87"/>
      <c r="AD144" s="87"/>
      <c r="AE144" s="50"/>
    </row>
    <row r="145" spans="1:31" s="51" customFormat="1" ht="28.5" x14ac:dyDescent="0.25">
      <c r="A145" s="117"/>
      <c r="B145" s="110"/>
      <c r="C145" s="87"/>
      <c r="D145" s="87"/>
      <c r="E145" s="62" t="s">
        <v>12</v>
      </c>
      <c r="F145" s="64">
        <f t="shared" ref="F145:Q145" si="70">F151</f>
        <v>0</v>
      </c>
      <c r="G145" s="64">
        <f t="shared" si="70"/>
        <v>0</v>
      </c>
      <c r="H145" s="64">
        <f t="shared" si="70"/>
        <v>0</v>
      </c>
      <c r="I145" s="64">
        <f t="shared" si="70"/>
        <v>0</v>
      </c>
      <c r="J145" s="64">
        <f t="shared" si="70"/>
        <v>0</v>
      </c>
      <c r="K145" s="64">
        <f t="shared" si="70"/>
        <v>0</v>
      </c>
      <c r="L145" s="64">
        <f t="shared" si="70"/>
        <v>0</v>
      </c>
      <c r="M145" s="64">
        <f t="shared" si="70"/>
        <v>0</v>
      </c>
      <c r="N145" s="64">
        <f t="shared" si="70"/>
        <v>0</v>
      </c>
      <c r="O145" s="64">
        <f t="shared" si="70"/>
        <v>0</v>
      </c>
      <c r="P145" s="64">
        <f t="shared" si="70"/>
        <v>0</v>
      </c>
      <c r="Q145" s="64">
        <f t="shared" si="70"/>
        <v>0</v>
      </c>
      <c r="R145" s="134"/>
      <c r="S145" s="134"/>
      <c r="T145" s="134"/>
      <c r="U145" s="134"/>
      <c r="V145" s="134"/>
      <c r="W145" s="134"/>
      <c r="X145" s="134"/>
      <c r="Y145" s="134"/>
      <c r="Z145" s="134"/>
      <c r="AA145" s="134"/>
      <c r="AB145" s="87"/>
      <c r="AC145" s="87"/>
      <c r="AD145" s="87"/>
      <c r="AE145" s="50"/>
    </row>
    <row r="146" spans="1:31" s="51" customFormat="1" ht="28.5" x14ac:dyDescent="0.25">
      <c r="A146" s="117"/>
      <c r="B146" s="110"/>
      <c r="C146" s="87"/>
      <c r="D146" s="87"/>
      <c r="E146" s="62" t="s">
        <v>13</v>
      </c>
      <c r="F146" s="64">
        <f t="shared" ref="F146:Q146" si="71">F152</f>
        <v>0</v>
      </c>
      <c r="G146" s="64">
        <f t="shared" si="71"/>
        <v>0</v>
      </c>
      <c r="H146" s="64">
        <f t="shared" si="71"/>
        <v>0</v>
      </c>
      <c r="I146" s="64">
        <f t="shared" si="71"/>
        <v>0</v>
      </c>
      <c r="J146" s="64">
        <f t="shared" si="71"/>
        <v>0</v>
      </c>
      <c r="K146" s="64">
        <f t="shared" si="71"/>
        <v>0</v>
      </c>
      <c r="L146" s="64">
        <f t="shared" si="71"/>
        <v>0</v>
      </c>
      <c r="M146" s="64">
        <f t="shared" si="71"/>
        <v>0</v>
      </c>
      <c r="N146" s="64">
        <f t="shared" si="71"/>
        <v>0</v>
      </c>
      <c r="O146" s="64">
        <f t="shared" si="71"/>
        <v>0</v>
      </c>
      <c r="P146" s="64">
        <f t="shared" si="71"/>
        <v>0</v>
      </c>
      <c r="Q146" s="64">
        <f t="shared" si="71"/>
        <v>0</v>
      </c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87"/>
      <c r="AC146" s="87"/>
      <c r="AD146" s="87"/>
      <c r="AE146" s="50"/>
    </row>
    <row r="147" spans="1:31" s="51" customFormat="1" x14ac:dyDescent="0.25">
      <c r="A147" s="118"/>
      <c r="B147" s="111"/>
      <c r="C147" s="88"/>
      <c r="D147" s="88"/>
      <c r="E147" s="62" t="s">
        <v>14</v>
      </c>
      <c r="F147" s="64">
        <f t="shared" ref="F147:Q147" si="72">F153</f>
        <v>0</v>
      </c>
      <c r="G147" s="64">
        <f t="shared" si="72"/>
        <v>0</v>
      </c>
      <c r="H147" s="64">
        <f t="shared" si="72"/>
        <v>0</v>
      </c>
      <c r="I147" s="64">
        <f t="shared" si="72"/>
        <v>0</v>
      </c>
      <c r="J147" s="64">
        <f t="shared" si="72"/>
        <v>0</v>
      </c>
      <c r="K147" s="64">
        <f t="shared" si="72"/>
        <v>0</v>
      </c>
      <c r="L147" s="64">
        <f t="shared" si="72"/>
        <v>0</v>
      </c>
      <c r="M147" s="64">
        <f t="shared" si="72"/>
        <v>0</v>
      </c>
      <c r="N147" s="64">
        <f t="shared" si="72"/>
        <v>0</v>
      </c>
      <c r="O147" s="64">
        <f t="shared" si="72"/>
        <v>0</v>
      </c>
      <c r="P147" s="64">
        <f t="shared" si="72"/>
        <v>0</v>
      </c>
      <c r="Q147" s="64">
        <f t="shared" si="72"/>
        <v>0</v>
      </c>
      <c r="R147" s="135"/>
      <c r="S147" s="135"/>
      <c r="T147" s="135"/>
      <c r="U147" s="135"/>
      <c r="V147" s="135"/>
      <c r="W147" s="135"/>
      <c r="X147" s="135"/>
      <c r="Y147" s="135"/>
      <c r="Z147" s="135"/>
      <c r="AA147" s="135"/>
      <c r="AB147" s="88"/>
      <c r="AC147" s="88"/>
      <c r="AD147" s="88"/>
      <c r="AE147" s="50"/>
    </row>
    <row r="148" spans="1:31" s="12" customFormat="1" ht="15" customHeight="1" x14ac:dyDescent="0.25">
      <c r="A148" s="112" t="s">
        <v>51</v>
      </c>
      <c r="B148" s="115" t="s">
        <v>28</v>
      </c>
      <c r="C148" s="83">
        <v>618</v>
      </c>
      <c r="D148" s="83">
        <v>1820320010</v>
      </c>
      <c r="E148" s="30" t="s">
        <v>9</v>
      </c>
      <c r="F148" s="45">
        <f>F142</f>
        <v>402234</v>
      </c>
      <c r="G148" s="45">
        <f t="shared" ref="G148:Q148" si="73">G149+G153</f>
        <v>33306</v>
      </c>
      <c r="H148" s="45">
        <f t="shared" si="73"/>
        <v>30744</v>
      </c>
      <c r="I148" s="45">
        <f t="shared" si="73"/>
        <v>30744</v>
      </c>
      <c r="J148" s="45">
        <f t="shared" si="73"/>
        <v>30744</v>
      </c>
      <c r="K148" s="45">
        <f t="shared" si="73"/>
        <v>30744</v>
      </c>
      <c r="L148" s="45">
        <f t="shared" si="73"/>
        <v>30744</v>
      </c>
      <c r="M148" s="45">
        <f t="shared" si="73"/>
        <v>30744</v>
      </c>
      <c r="N148" s="45">
        <f t="shared" si="73"/>
        <v>30744</v>
      </c>
      <c r="O148" s="45">
        <f t="shared" si="73"/>
        <v>30744</v>
      </c>
      <c r="P148" s="45">
        <f t="shared" si="73"/>
        <v>30744</v>
      </c>
      <c r="Q148" s="45">
        <f t="shared" si="73"/>
        <v>30744</v>
      </c>
      <c r="R148" s="102" t="s">
        <v>137</v>
      </c>
      <c r="S148" s="102" t="s">
        <v>138</v>
      </c>
      <c r="T148" s="102"/>
      <c r="U148" s="102"/>
      <c r="V148" s="102"/>
      <c r="W148" s="102"/>
      <c r="X148" s="102"/>
      <c r="Y148" s="102"/>
      <c r="Z148" s="102"/>
      <c r="AA148" s="102"/>
      <c r="AB148" s="83"/>
      <c r="AC148" s="83">
        <v>100</v>
      </c>
      <c r="AD148" s="83">
        <v>100</v>
      </c>
      <c r="AE148" s="37"/>
    </row>
    <row r="149" spans="1:31" s="12" customFormat="1" ht="30" x14ac:dyDescent="0.25">
      <c r="A149" s="112"/>
      <c r="B149" s="115"/>
      <c r="C149" s="83"/>
      <c r="D149" s="83"/>
      <c r="E149" s="30" t="s">
        <v>10</v>
      </c>
      <c r="F149" s="45">
        <f>F143</f>
        <v>402234</v>
      </c>
      <c r="G149" s="45">
        <f t="shared" ref="G149:Q149" si="74">SUM(G150:G152)</f>
        <v>33306</v>
      </c>
      <c r="H149" s="45">
        <f t="shared" si="74"/>
        <v>30744</v>
      </c>
      <c r="I149" s="45">
        <f t="shared" si="74"/>
        <v>30744</v>
      </c>
      <c r="J149" s="45">
        <f t="shared" si="74"/>
        <v>30744</v>
      </c>
      <c r="K149" s="45">
        <f t="shared" si="74"/>
        <v>30744</v>
      </c>
      <c r="L149" s="45">
        <f t="shared" si="74"/>
        <v>30744</v>
      </c>
      <c r="M149" s="45">
        <f t="shared" si="74"/>
        <v>30744</v>
      </c>
      <c r="N149" s="45">
        <f t="shared" si="74"/>
        <v>30744</v>
      </c>
      <c r="O149" s="45">
        <f t="shared" si="74"/>
        <v>30744</v>
      </c>
      <c r="P149" s="45">
        <f t="shared" si="74"/>
        <v>30744</v>
      </c>
      <c r="Q149" s="45">
        <f t="shared" si="74"/>
        <v>30744</v>
      </c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83"/>
      <c r="AC149" s="83"/>
      <c r="AD149" s="83"/>
      <c r="AE149" s="37"/>
    </row>
    <row r="150" spans="1:31" s="12" customFormat="1" ht="30" x14ac:dyDescent="0.25">
      <c r="A150" s="112"/>
      <c r="B150" s="115"/>
      <c r="C150" s="83"/>
      <c r="D150" s="83"/>
      <c r="E150" s="30" t="s">
        <v>11</v>
      </c>
      <c r="F150" s="45">
        <f>F144</f>
        <v>402234</v>
      </c>
      <c r="G150" s="45">
        <v>33306</v>
      </c>
      <c r="H150" s="45">
        <v>30744</v>
      </c>
      <c r="I150" s="45">
        <v>30744</v>
      </c>
      <c r="J150" s="45">
        <v>30744</v>
      </c>
      <c r="K150" s="45">
        <v>30744</v>
      </c>
      <c r="L150" s="45">
        <v>30744</v>
      </c>
      <c r="M150" s="45">
        <v>30744</v>
      </c>
      <c r="N150" s="45">
        <v>30744</v>
      </c>
      <c r="O150" s="45">
        <v>30744</v>
      </c>
      <c r="P150" s="45">
        <v>30744</v>
      </c>
      <c r="Q150" s="45">
        <v>30744</v>
      </c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83"/>
      <c r="AC150" s="83"/>
      <c r="AD150" s="83"/>
      <c r="AE150" s="37"/>
    </row>
    <row r="151" spans="1:31" s="12" customFormat="1" ht="30" x14ac:dyDescent="0.25">
      <c r="A151" s="112"/>
      <c r="B151" s="115"/>
      <c r="C151" s="83"/>
      <c r="D151" s="83"/>
      <c r="E151" s="30" t="s">
        <v>12</v>
      </c>
      <c r="F151" s="45">
        <f t="shared" ref="F151:F153" si="75">SUM(G151:Q151)</f>
        <v>0</v>
      </c>
      <c r="G151" s="45">
        <v>0</v>
      </c>
      <c r="H151" s="45">
        <v>0</v>
      </c>
      <c r="I151" s="45">
        <v>0</v>
      </c>
      <c r="J151" s="45">
        <v>0</v>
      </c>
      <c r="K151" s="45">
        <v>0</v>
      </c>
      <c r="L151" s="45">
        <v>0</v>
      </c>
      <c r="M151" s="45">
        <v>0</v>
      </c>
      <c r="N151" s="45">
        <v>0</v>
      </c>
      <c r="O151" s="45">
        <v>0</v>
      </c>
      <c r="P151" s="45">
        <v>0</v>
      </c>
      <c r="Q151" s="45">
        <v>0</v>
      </c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83"/>
      <c r="AC151" s="83"/>
      <c r="AD151" s="83"/>
      <c r="AE151" s="37"/>
    </row>
    <row r="152" spans="1:31" s="12" customFormat="1" ht="30" x14ac:dyDescent="0.25">
      <c r="A152" s="112"/>
      <c r="B152" s="115"/>
      <c r="C152" s="83"/>
      <c r="D152" s="83"/>
      <c r="E152" s="30" t="s">
        <v>13</v>
      </c>
      <c r="F152" s="45">
        <f t="shared" si="75"/>
        <v>0</v>
      </c>
      <c r="G152" s="45">
        <v>0</v>
      </c>
      <c r="H152" s="45">
        <v>0</v>
      </c>
      <c r="I152" s="45">
        <v>0</v>
      </c>
      <c r="J152" s="45">
        <v>0</v>
      </c>
      <c r="K152" s="45">
        <v>0</v>
      </c>
      <c r="L152" s="45">
        <v>0</v>
      </c>
      <c r="M152" s="45">
        <v>0</v>
      </c>
      <c r="N152" s="45">
        <v>0</v>
      </c>
      <c r="O152" s="45">
        <v>0</v>
      </c>
      <c r="P152" s="45">
        <v>0</v>
      </c>
      <c r="Q152" s="45">
        <v>0</v>
      </c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83"/>
      <c r="AC152" s="83"/>
      <c r="AD152" s="83"/>
      <c r="AE152" s="37"/>
    </row>
    <row r="153" spans="1:31" s="12" customFormat="1" x14ac:dyDescent="0.25">
      <c r="A153" s="112"/>
      <c r="B153" s="115"/>
      <c r="C153" s="83"/>
      <c r="D153" s="83"/>
      <c r="E153" s="30" t="s">
        <v>14</v>
      </c>
      <c r="F153" s="45">
        <f t="shared" si="75"/>
        <v>0</v>
      </c>
      <c r="G153" s="45">
        <v>0</v>
      </c>
      <c r="H153" s="45">
        <v>0</v>
      </c>
      <c r="I153" s="45">
        <v>0</v>
      </c>
      <c r="J153" s="45">
        <v>0</v>
      </c>
      <c r="K153" s="45">
        <v>0</v>
      </c>
      <c r="L153" s="45">
        <v>0</v>
      </c>
      <c r="M153" s="45">
        <v>0</v>
      </c>
      <c r="N153" s="45">
        <v>0</v>
      </c>
      <c r="O153" s="45">
        <v>0</v>
      </c>
      <c r="P153" s="45">
        <v>0</v>
      </c>
      <c r="Q153" s="45">
        <v>0</v>
      </c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83"/>
      <c r="AC153" s="83"/>
      <c r="AD153" s="83"/>
      <c r="AE153" s="37"/>
    </row>
    <row r="154" spans="1:31" s="52" customFormat="1" x14ac:dyDescent="0.25">
      <c r="A154" s="113" t="s">
        <v>133</v>
      </c>
      <c r="B154" s="85" t="s">
        <v>135</v>
      </c>
      <c r="C154" s="76">
        <v>618</v>
      </c>
      <c r="D154" s="76"/>
      <c r="E154" s="48" t="s">
        <v>9</v>
      </c>
      <c r="F154" s="49">
        <f>F155</f>
        <v>227700</v>
      </c>
      <c r="G154" s="49">
        <f t="shared" ref="G154:P154" si="76">G160</f>
        <v>0</v>
      </c>
      <c r="H154" s="49">
        <f t="shared" si="76"/>
        <v>0</v>
      </c>
      <c r="I154" s="49">
        <f t="shared" si="76"/>
        <v>0</v>
      </c>
      <c r="J154" s="49">
        <f t="shared" si="76"/>
        <v>0</v>
      </c>
      <c r="K154" s="49">
        <f t="shared" si="76"/>
        <v>0</v>
      </c>
      <c r="L154" s="49">
        <f t="shared" si="76"/>
        <v>0</v>
      </c>
      <c r="M154" s="49">
        <f t="shared" si="76"/>
        <v>0</v>
      </c>
      <c r="N154" s="49">
        <f t="shared" si="76"/>
        <v>0</v>
      </c>
      <c r="O154" s="53">
        <f t="shared" si="76"/>
        <v>0</v>
      </c>
      <c r="P154" s="53">
        <f t="shared" si="76"/>
        <v>5000</v>
      </c>
      <c r="Q154" s="53">
        <f>Q155</f>
        <v>5000</v>
      </c>
      <c r="R154" s="136"/>
      <c r="S154" s="136"/>
      <c r="T154" s="136"/>
      <c r="U154" s="136"/>
      <c r="V154" s="136"/>
      <c r="W154" s="136"/>
      <c r="X154" s="136"/>
      <c r="Y154" s="136"/>
      <c r="Z154" s="136"/>
      <c r="AA154" s="136"/>
      <c r="AB154" s="76"/>
      <c r="AC154" s="76"/>
      <c r="AD154" s="76"/>
      <c r="AE154" s="50"/>
    </row>
    <row r="155" spans="1:31" s="52" customFormat="1" ht="28.5" x14ac:dyDescent="0.25">
      <c r="A155" s="113"/>
      <c r="B155" s="85"/>
      <c r="C155" s="76"/>
      <c r="D155" s="76"/>
      <c r="E155" s="48" t="s">
        <v>10</v>
      </c>
      <c r="F155" s="49">
        <v>227700</v>
      </c>
      <c r="G155" s="49">
        <f t="shared" ref="G155:P155" si="77">G161</f>
        <v>0</v>
      </c>
      <c r="H155" s="49">
        <f t="shared" si="77"/>
        <v>0</v>
      </c>
      <c r="I155" s="49">
        <f t="shared" si="77"/>
        <v>0</v>
      </c>
      <c r="J155" s="49">
        <f t="shared" si="77"/>
        <v>0</v>
      </c>
      <c r="K155" s="49">
        <f t="shared" si="77"/>
        <v>0</v>
      </c>
      <c r="L155" s="49">
        <f t="shared" si="77"/>
        <v>0</v>
      </c>
      <c r="M155" s="49">
        <f t="shared" si="77"/>
        <v>0</v>
      </c>
      <c r="N155" s="49">
        <f t="shared" si="77"/>
        <v>0</v>
      </c>
      <c r="O155" s="53">
        <f t="shared" si="77"/>
        <v>0</v>
      </c>
      <c r="P155" s="53">
        <f t="shared" si="77"/>
        <v>5000</v>
      </c>
      <c r="Q155" s="53">
        <f>Q161</f>
        <v>5000</v>
      </c>
      <c r="R155" s="136"/>
      <c r="S155" s="136"/>
      <c r="T155" s="136"/>
      <c r="U155" s="136"/>
      <c r="V155" s="136"/>
      <c r="W155" s="136"/>
      <c r="X155" s="136"/>
      <c r="Y155" s="136"/>
      <c r="Z155" s="136"/>
      <c r="AA155" s="136"/>
      <c r="AB155" s="76"/>
      <c r="AC155" s="76"/>
      <c r="AD155" s="76"/>
      <c r="AE155" s="50"/>
    </row>
    <row r="156" spans="1:31" s="52" customFormat="1" ht="28.5" x14ac:dyDescent="0.25">
      <c r="A156" s="113"/>
      <c r="B156" s="85"/>
      <c r="C156" s="76"/>
      <c r="D156" s="76"/>
      <c r="E156" s="48" t="s">
        <v>11</v>
      </c>
      <c r="F156" s="49">
        <v>227700</v>
      </c>
      <c r="G156" s="49">
        <f t="shared" ref="G156:P156" si="78">G162</f>
        <v>0</v>
      </c>
      <c r="H156" s="49">
        <f t="shared" si="78"/>
        <v>0</v>
      </c>
      <c r="I156" s="49">
        <f t="shared" si="78"/>
        <v>0</v>
      </c>
      <c r="J156" s="49">
        <f t="shared" si="78"/>
        <v>0</v>
      </c>
      <c r="K156" s="49">
        <f t="shared" si="78"/>
        <v>0</v>
      </c>
      <c r="L156" s="49">
        <f t="shared" si="78"/>
        <v>0</v>
      </c>
      <c r="M156" s="49">
        <f t="shared" si="78"/>
        <v>0</v>
      </c>
      <c r="N156" s="49">
        <f t="shared" si="78"/>
        <v>0</v>
      </c>
      <c r="O156" s="53">
        <f t="shared" si="78"/>
        <v>0</v>
      </c>
      <c r="P156" s="53">
        <f t="shared" si="78"/>
        <v>5000</v>
      </c>
      <c r="Q156" s="53">
        <f>Q162</f>
        <v>5000</v>
      </c>
      <c r="R156" s="136"/>
      <c r="S156" s="136"/>
      <c r="T156" s="136"/>
      <c r="U156" s="136"/>
      <c r="V156" s="136"/>
      <c r="W156" s="136"/>
      <c r="X156" s="136"/>
      <c r="Y156" s="136"/>
      <c r="Z156" s="136"/>
      <c r="AA156" s="136"/>
      <c r="AB156" s="76"/>
      <c r="AC156" s="76"/>
      <c r="AD156" s="76"/>
      <c r="AE156" s="50"/>
    </row>
    <row r="157" spans="1:31" s="52" customFormat="1" ht="28.5" x14ac:dyDescent="0.25">
      <c r="A157" s="113"/>
      <c r="B157" s="85"/>
      <c r="C157" s="76"/>
      <c r="D157" s="76"/>
      <c r="E157" s="48" t="s">
        <v>12</v>
      </c>
      <c r="F157" s="49">
        <f t="shared" ref="F157:Q157" si="79">F163</f>
        <v>0</v>
      </c>
      <c r="G157" s="49">
        <f t="shared" si="79"/>
        <v>0</v>
      </c>
      <c r="H157" s="49">
        <f t="shared" si="79"/>
        <v>0</v>
      </c>
      <c r="I157" s="49">
        <f t="shared" si="79"/>
        <v>0</v>
      </c>
      <c r="J157" s="49">
        <f t="shared" si="79"/>
        <v>0</v>
      </c>
      <c r="K157" s="49">
        <f t="shared" si="79"/>
        <v>0</v>
      </c>
      <c r="L157" s="49">
        <f t="shared" si="79"/>
        <v>0</v>
      </c>
      <c r="M157" s="49">
        <f t="shared" si="79"/>
        <v>0</v>
      </c>
      <c r="N157" s="49">
        <f t="shared" si="79"/>
        <v>0</v>
      </c>
      <c r="O157" s="53">
        <f t="shared" si="79"/>
        <v>0</v>
      </c>
      <c r="P157" s="53">
        <f t="shared" si="79"/>
        <v>0</v>
      </c>
      <c r="Q157" s="53">
        <f t="shared" si="79"/>
        <v>0</v>
      </c>
      <c r="R157" s="136"/>
      <c r="S157" s="136"/>
      <c r="T157" s="136"/>
      <c r="U157" s="136"/>
      <c r="V157" s="136"/>
      <c r="W157" s="136"/>
      <c r="X157" s="136"/>
      <c r="Y157" s="136"/>
      <c r="Z157" s="136"/>
      <c r="AA157" s="136"/>
      <c r="AB157" s="76"/>
      <c r="AC157" s="76"/>
      <c r="AD157" s="76"/>
      <c r="AE157" s="50"/>
    </row>
    <row r="158" spans="1:31" s="52" customFormat="1" ht="28.5" x14ac:dyDescent="0.25">
      <c r="A158" s="113"/>
      <c r="B158" s="85"/>
      <c r="C158" s="76"/>
      <c r="D158" s="76"/>
      <c r="E158" s="48" t="s">
        <v>13</v>
      </c>
      <c r="F158" s="49">
        <f t="shared" ref="F158:Q158" si="80">F164</f>
        <v>0</v>
      </c>
      <c r="G158" s="49">
        <f t="shared" si="80"/>
        <v>0</v>
      </c>
      <c r="H158" s="49">
        <f t="shared" si="80"/>
        <v>0</v>
      </c>
      <c r="I158" s="49">
        <f t="shared" si="80"/>
        <v>0</v>
      </c>
      <c r="J158" s="49">
        <f t="shared" si="80"/>
        <v>0</v>
      </c>
      <c r="K158" s="49">
        <f t="shared" si="80"/>
        <v>0</v>
      </c>
      <c r="L158" s="49">
        <f t="shared" si="80"/>
        <v>0</v>
      </c>
      <c r="M158" s="49">
        <f t="shared" si="80"/>
        <v>0</v>
      </c>
      <c r="N158" s="49">
        <f t="shared" si="80"/>
        <v>0</v>
      </c>
      <c r="O158" s="53">
        <f t="shared" si="80"/>
        <v>0</v>
      </c>
      <c r="P158" s="53">
        <f t="shared" si="80"/>
        <v>0</v>
      </c>
      <c r="Q158" s="53">
        <f t="shared" si="80"/>
        <v>0</v>
      </c>
      <c r="R158" s="136"/>
      <c r="S158" s="136"/>
      <c r="T158" s="136"/>
      <c r="U158" s="136"/>
      <c r="V158" s="136"/>
      <c r="W158" s="136"/>
      <c r="X158" s="136"/>
      <c r="Y158" s="136"/>
      <c r="Z158" s="136"/>
      <c r="AA158" s="136"/>
      <c r="AB158" s="76"/>
      <c r="AC158" s="76"/>
      <c r="AD158" s="76"/>
      <c r="AE158" s="50"/>
    </row>
    <row r="159" spans="1:31" s="52" customFormat="1" x14ac:dyDescent="0.25">
      <c r="A159" s="113"/>
      <c r="B159" s="85"/>
      <c r="C159" s="76"/>
      <c r="D159" s="76"/>
      <c r="E159" s="48" t="s">
        <v>14</v>
      </c>
      <c r="F159" s="49">
        <f t="shared" ref="F159:Q159" si="81">F165</f>
        <v>0</v>
      </c>
      <c r="G159" s="49">
        <f t="shared" si="81"/>
        <v>0</v>
      </c>
      <c r="H159" s="49">
        <f t="shared" si="81"/>
        <v>0</v>
      </c>
      <c r="I159" s="49">
        <f t="shared" si="81"/>
        <v>0</v>
      </c>
      <c r="J159" s="49">
        <f t="shared" si="81"/>
        <v>0</v>
      </c>
      <c r="K159" s="49">
        <f t="shared" si="81"/>
        <v>0</v>
      </c>
      <c r="L159" s="49">
        <f t="shared" si="81"/>
        <v>0</v>
      </c>
      <c r="M159" s="49">
        <f t="shared" si="81"/>
        <v>0</v>
      </c>
      <c r="N159" s="49">
        <f t="shared" si="81"/>
        <v>0</v>
      </c>
      <c r="O159" s="53">
        <f t="shared" si="81"/>
        <v>0</v>
      </c>
      <c r="P159" s="53">
        <f t="shared" si="81"/>
        <v>0</v>
      </c>
      <c r="Q159" s="53">
        <f t="shared" si="81"/>
        <v>0</v>
      </c>
      <c r="R159" s="136"/>
      <c r="S159" s="136"/>
      <c r="T159" s="136"/>
      <c r="U159" s="136"/>
      <c r="V159" s="136"/>
      <c r="W159" s="136"/>
      <c r="X159" s="136"/>
      <c r="Y159" s="136"/>
      <c r="Z159" s="136"/>
      <c r="AA159" s="136"/>
      <c r="AB159" s="76"/>
      <c r="AC159" s="76"/>
      <c r="AD159" s="76"/>
      <c r="AE159" s="50"/>
    </row>
    <row r="160" spans="1:31" x14ac:dyDescent="0.25">
      <c r="A160" s="67" t="s">
        <v>134</v>
      </c>
      <c r="B160" s="95" t="s">
        <v>136</v>
      </c>
      <c r="C160" s="74">
        <v>618</v>
      </c>
      <c r="D160" s="74"/>
      <c r="E160" s="15" t="s">
        <v>9</v>
      </c>
      <c r="F160" s="8">
        <f>F161</f>
        <v>227700</v>
      </c>
      <c r="G160" s="8">
        <f>G161+G165</f>
        <v>0</v>
      </c>
      <c r="H160" s="8">
        <f t="shared" ref="H160:Q160" si="82">H161+H165</f>
        <v>0</v>
      </c>
      <c r="I160" s="8">
        <f t="shared" si="82"/>
        <v>0</v>
      </c>
      <c r="J160" s="8">
        <f t="shared" si="82"/>
        <v>0</v>
      </c>
      <c r="K160" s="8">
        <f t="shared" si="82"/>
        <v>0</v>
      </c>
      <c r="L160" s="8">
        <f t="shared" si="82"/>
        <v>0</v>
      </c>
      <c r="M160" s="8">
        <f t="shared" si="82"/>
        <v>0</v>
      </c>
      <c r="N160" s="8">
        <f t="shared" si="82"/>
        <v>0</v>
      </c>
      <c r="O160" s="8">
        <f t="shared" si="82"/>
        <v>0</v>
      </c>
      <c r="P160" s="45">
        <f t="shared" si="82"/>
        <v>5000</v>
      </c>
      <c r="Q160" s="45">
        <f t="shared" si="82"/>
        <v>5000</v>
      </c>
      <c r="R160" s="81" t="s">
        <v>137</v>
      </c>
      <c r="S160" s="81" t="s">
        <v>138</v>
      </c>
      <c r="T160" s="81"/>
      <c r="U160" s="81"/>
      <c r="V160" s="81"/>
      <c r="W160" s="81"/>
      <c r="X160" s="81"/>
      <c r="Y160" s="81"/>
      <c r="Z160" s="81"/>
      <c r="AA160" s="81"/>
      <c r="AB160" s="74"/>
      <c r="AC160" s="74">
        <v>100</v>
      </c>
      <c r="AD160" s="74">
        <v>100</v>
      </c>
      <c r="AE160" s="35"/>
    </row>
    <row r="161" spans="1:31" ht="30" x14ac:dyDescent="0.25">
      <c r="A161" s="67"/>
      <c r="B161" s="95"/>
      <c r="C161" s="74"/>
      <c r="D161" s="74"/>
      <c r="E161" s="15" t="s">
        <v>10</v>
      </c>
      <c r="F161" s="8">
        <f>F162</f>
        <v>227700</v>
      </c>
      <c r="G161" s="8">
        <f>SUM(G162:G164)</f>
        <v>0</v>
      </c>
      <c r="H161" s="8">
        <f t="shared" ref="H161:P161" si="83">SUM(H162:H164)</f>
        <v>0</v>
      </c>
      <c r="I161" s="8">
        <f t="shared" si="83"/>
        <v>0</v>
      </c>
      <c r="J161" s="8">
        <f t="shared" si="83"/>
        <v>0</v>
      </c>
      <c r="K161" s="8">
        <f t="shared" si="83"/>
        <v>0</v>
      </c>
      <c r="L161" s="8">
        <f t="shared" si="83"/>
        <v>0</v>
      </c>
      <c r="M161" s="8">
        <f t="shared" si="83"/>
        <v>0</v>
      </c>
      <c r="N161" s="8">
        <f t="shared" si="83"/>
        <v>0</v>
      </c>
      <c r="O161" s="8">
        <f t="shared" si="83"/>
        <v>0</v>
      </c>
      <c r="P161" s="45">
        <f t="shared" si="83"/>
        <v>5000</v>
      </c>
      <c r="Q161" s="45">
        <f>Q162</f>
        <v>5000</v>
      </c>
      <c r="R161" s="81"/>
      <c r="S161" s="81"/>
      <c r="T161" s="81"/>
      <c r="U161" s="81"/>
      <c r="V161" s="81"/>
      <c r="W161" s="81"/>
      <c r="X161" s="81"/>
      <c r="Y161" s="81"/>
      <c r="Z161" s="81"/>
      <c r="AA161" s="81"/>
      <c r="AB161" s="74"/>
      <c r="AC161" s="74"/>
      <c r="AD161" s="74"/>
      <c r="AE161" s="35"/>
    </row>
    <row r="162" spans="1:31" ht="30" x14ac:dyDescent="0.25">
      <c r="A162" s="67"/>
      <c r="B162" s="95"/>
      <c r="C162" s="74"/>
      <c r="D162" s="74"/>
      <c r="E162" s="15" t="s">
        <v>11</v>
      </c>
      <c r="F162" s="8">
        <v>227700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  <c r="P162" s="45">
        <v>5000</v>
      </c>
      <c r="Q162" s="45">
        <v>5000</v>
      </c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74"/>
      <c r="AC162" s="74"/>
      <c r="AD162" s="74"/>
      <c r="AE162" s="35"/>
    </row>
    <row r="163" spans="1:31" ht="30" x14ac:dyDescent="0.25">
      <c r="A163" s="67"/>
      <c r="B163" s="95"/>
      <c r="C163" s="74"/>
      <c r="D163" s="74"/>
      <c r="E163" s="15" t="s">
        <v>12</v>
      </c>
      <c r="F163" s="8">
        <f t="shared" ref="F163:F165" si="84">SUM(G163:Q163)</f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45">
        <v>0</v>
      </c>
      <c r="Q163" s="45">
        <v>0</v>
      </c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74"/>
      <c r="AC163" s="74"/>
      <c r="AD163" s="74"/>
      <c r="AE163" s="35"/>
    </row>
    <row r="164" spans="1:31" ht="30" x14ac:dyDescent="0.25">
      <c r="A164" s="67"/>
      <c r="B164" s="95"/>
      <c r="C164" s="74"/>
      <c r="D164" s="74"/>
      <c r="E164" s="15" t="s">
        <v>13</v>
      </c>
      <c r="F164" s="8">
        <f t="shared" si="84"/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45">
        <v>0</v>
      </c>
      <c r="Q164" s="45">
        <v>0</v>
      </c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74"/>
      <c r="AC164" s="74"/>
      <c r="AD164" s="74"/>
      <c r="AE164" s="35"/>
    </row>
    <row r="165" spans="1:31" x14ac:dyDescent="0.25">
      <c r="A165" s="67"/>
      <c r="B165" s="95"/>
      <c r="C165" s="74"/>
      <c r="D165" s="74"/>
      <c r="E165" s="15" t="s">
        <v>14</v>
      </c>
      <c r="F165" s="8">
        <f t="shared" si="84"/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45">
        <v>0</v>
      </c>
      <c r="Q165" s="45">
        <v>0</v>
      </c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74"/>
      <c r="AC165" s="74"/>
      <c r="AD165" s="74"/>
      <c r="AE165" s="35"/>
    </row>
    <row r="166" spans="1:31" s="10" customFormat="1" x14ac:dyDescent="0.25">
      <c r="A166" s="70" t="s">
        <v>29</v>
      </c>
      <c r="B166" s="70"/>
      <c r="C166" s="70"/>
      <c r="D166" s="70"/>
      <c r="E166" s="9" t="s">
        <v>9</v>
      </c>
      <c r="F166" s="42">
        <f t="shared" ref="F166:P166" si="85">F88</f>
        <v>25846491.510000002</v>
      </c>
      <c r="G166" s="42">
        <f t="shared" si="85"/>
        <v>57353.279999999999</v>
      </c>
      <c r="H166" s="42">
        <f t="shared" si="85"/>
        <v>370939.32</v>
      </c>
      <c r="I166" s="42">
        <f t="shared" si="85"/>
        <v>358470.11</v>
      </c>
      <c r="J166" s="42">
        <f t="shared" si="85"/>
        <v>527910</v>
      </c>
      <c r="K166" s="42">
        <f t="shared" si="85"/>
        <v>77850</v>
      </c>
      <c r="L166" s="42">
        <f t="shared" si="85"/>
        <v>143592.16</v>
      </c>
      <c r="M166" s="42">
        <f t="shared" si="85"/>
        <v>8327985.2999999998</v>
      </c>
      <c r="N166" s="42">
        <f t="shared" si="85"/>
        <v>10244473.48</v>
      </c>
      <c r="O166" s="43">
        <f t="shared" si="85"/>
        <v>340866.51</v>
      </c>
      <c r="P166" s="60">
        <f t="shared" si="85"/>
        <v>286010.74</v>
      </c>
      <c r="Q166" s="60">
        <f>P166</f>
        <v>286010.74</v>
      </c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36"/>
    </row>
    <row r="167" spans="1:31" s="10" customFormat="1" ht="30" customHeight="1" x14ac:dyDescent="0.25">
      <c r="A167" s="70"/>
      <c r="B167" s="70"/>
      <c r="C167" s="70"/>
      <c r="D167" s="70"/>
      <c r="E167" s="9" t="s">
        <v>10</v>
      </c>
      <c r="F167" s="42">
        <f t="shared" ref="F167:P167" si="86">F89</f>
        <v>25846491.510000002</v>
      </c>
      <c r="G167" s="42">
        <f t="shared" si="86"/>
        <v>57353.279999999999</v>
      </c>
      <c r="H167" s="42">
        <f t="shared" si="86"/>
        <v>370939.32</v>
      </c>
      <c r="I167" s="42">
        <f t="shared" si="86"/>
        <v>358470.11</v>
      </c>
      <c r="J167" s="42">
        <f t="shared" si="86"/>
        <v>527910</v>
      </c>
      <c r="K167" s="42">
        <f t="shared" si="86"/>
        <v>77850</v>
      </c>
      <c r="L167" s="42">
        <f t="shared" si="86"/>
        <v>143592.16</v>
      </c>
      <c r="M167" s="42">
        <f t="shared" si="86"/>
        <v>8327985.2999999998</v>
      </c>
      <c r="N167" s="42">
        <f t="shared" si="86"/>
        <v>10244473.48</v>
      </c>
      <c r="O167" s="43">
        <f t="shared" si="86"/>
        <v>340866.51</v>
      </c>
      <c r="P167" s="60">
        <f t="shared" si="86"/>
        <v>286010.74</v>
      </c>
      <c r="Q167" s="60">
        <f>P167</f>
        <v>286010.74</v>
      </c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36"/>
    </row>
    <row r="168" spans="1:31" s="10" customFormat="1" ht="28.5" x14ac:dyDescent="0.25">
      <c r="A168" s="70"/>
      <c r="B168" s="70"/>
      <c r="C168" s="70"/>
      <c r="D168" s="70"/>
      <c r="E168" s="9" t="s">
        <v>11</v>
      </c>
      <c r="F168" s="42">
        <f t="shared" ref="F168:P168" si="87">F90</f>
        <v>6473891.6900000004</v>
      </c>
      <c r="G168" s="42">
        <f t="shared" si="87"/>
        <v>57353.279999999999</v>
      </c>
      <c r="H168" s="42">
        <f t="shared" si="87"/>
        <v>342010.02</v>
      </c>
      <c r="I168" s="42">
        <f t="shared" si="87"/>
        <v>358470.11</v>
      </c>
      <c r="J168" s="42">
        <f t="shared" si="87"/>
        <v>527910</v>
      </c>
      <c r="K168" s="42">
        <f t="shared" si="87"/>
        <v>77850</v>
      </c>
      <c r="L168" s="42">
        <f t="shared" si="87"/>
        <v>139841.82</v>
      </c>
      <c r="M168" s="42">
        <f t="shared" si="87"/>
        <v>687525.3</v>
      </c>
      <c r="N168" s="42">
        <f t="shared" si="87"/>
        <v>2090614.68</v>
      </c>
      <c r="O168" s="43">
        <f t="shared" si="87"/>
        <v>340866.51</v>
      </c>
      <c r="P168" s="60">
        <f t="shared" si="87"/>
        <v>186010.74000000002</v>
      </c>
      <c r="Q168" s="60">
        <f>P168</f>
        <v>186010.74000000002</v>
      </c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36"/>
    </row>
    <row r="169" spans="1:31" s="10" customFormat="1" ht="28.5" x14ac:dyDescent="0.25">
      <c r="A169" s="70"/>
      <c r="B169" s="70"/>
      <c r="C169" s="70"/>
      <c r="D169" s="70"/>
      <c r="E169" s="9" t="s">
        <v>12</v>
      </c>
      <c r="F169" s="42">
        <f t="shared" ref="F169:P169" si="88">F91</f>
        <v>19372599.82</v>
      </c>
      <c r="G169" s="42">
        <f t="shared" si="88"/>
        <v>0</v>
      </c>
      <c r="H169" s="42">
        <f t="shared" si="88"/>
        <v>28929.3</v>
      </c>
      <c r="I169" s="42">
        <f t="shared" si="88"/>
        <v>0</v>
      </c>
      <c r="J169" s="42">
        <f t="shared" si="88"/>
        <v>0</v>
      </c>
      <c r="K169" s="42">
        <f t="shared" si="88"/>
        <v>0</v>
      </c>
      <c r="L169" s="42">
        <f t="shared" si="88"/>
        <v>3750.34</v>
      </c>
      <c r="M169" s="42">
        <f t="shared" si="88"/>
        <v>7640460</v>
      </c>
      <c r="N169" s="42">
        <f t="shared" si="88"/>
        <v>8153858.7999999998</v>
      </c>
      <c r="O169" s="43">
        <f t="shared" si="88"/>
        <v>0</v>
      </c>
      <c r="P169" s="60">
        <f t="shared" si="88"/>
        <v>100000</v>
      </c>
      <c r="Q169" s="60">
        <f>Q91</f>
        <v>100000</v>
      </c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36"/>
    </row>
    <row r="170" spans="1:31" s="10" customFormat="1" ht="28.5" x14ac:dyDescent="0.25">
      <c r="A170" s="70"/>
      <c r="B170" s="70"/>
      <c r="C170" s="70"/>
      <c r="D170" s="70"/>
      <c r="E170" s="9" t="s">
        <v>13</v>
      </c>
      <c r="F170" s="42">
        <f t="shared" ref="F170:P170" si="89">F92</f>
        <v>0</v>
      </c>
      <c r="G170" s="42">
        <f t="shared" si="89"/>
        <v>0</v>
      </c>
      <c r="H170" s="42">
        <f t="shared" si="89"/>
        <v>0</v>
      </c>
      <c r="I170" s="42">
        <f t="shared" si="89"/>
        <v>0</v>
      </c>
      <c r="J170" s="42">
        <f t="shared" si="89"/>
        <v>0</v>
      </c>
      <c r="K170" s="42">
        <f t="shared" si="89"/>
        <v>0</v>
      </c>
      <c r="L170" s="42">
        <f t="shared" si="89"/>
        <v>0</v>
      </c>
      <c r="M170" s="42">
        <f t="shared" si="89"/>
        <v>0</v>
      </c>
      <c r="N170" s="42">
        <f t="shared" si="89"/>
        <v>0</v>
      </c>
      <c r="O170" s="43">
        <f t="shared" si="89"/>
        <v>0</v>
      </c>
      <c r="P170" s="60">
        <f t="shared" si="89"/>
        <v>0</v>
      </c>
      <c r="Q170" s="60">
        <f>Q92</f>
        <v>0</v>
      </c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36"/>
    </row>
    <row r="171" spans="1:31" s="10" customFormat="1" x14ac:dyDescent="0.25">
      <c r="A171" s="70"/>
      <c r="B171" s="70"/>
      <c r="C171" s="70"/>
      <c r="D171" s="70"/>
      <c r="E171" s="9" t="s">
        <v>14</v>
      </c>
      <c r="F171" s="42">
        <f t="shared" ref="F171:P171" si="90">F93</f>
        <v>0</v>
      </c>
      <c r="G171" s="42">
        <f t="shared" si="90"/>
        <v>0</v>
      </c>
      <c r="H171" s="42">
        <f t="shared" si="90"/>
        <v>0</v>
      </c>
      <c r="I171" s="42">
        <f t="shared" si="90"/>
        <v>0</v>
      </c>
      <c r="J171" s="42">
        <f t="shared" si="90"/>
        <v>0</v>
      </c>
      <c r="K171" s="42">
        <f t="shared" si="90"/>
        <v>0</v>
      </c>
      <c r="L171" s="42">
        <f t="shared" si="90"/>
        <v>0</v>
      </c>
      <c r="M171" s="42">
        <f t="shared" si="90"/>
        <v>0</v>
      </c>
      <c r="N171" s="42">
        <f t="shared" si="90"/>
        <v>0</v>
      </c>
      <c r="O171" s="43">
        <f t="shared" si="90"/>
        <v>0</v>
      </c>
      <c r="P171" s="60">
        <f t="shared" si="90"/>
        <v>0</v>
      </c>
      <c r="Q171" s="60">
        <f>Q93</f>
        <v>0</v>
      </c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36"/>
    </row>
    <row r="172" spans="1:31" ht="15" customHeight="1" x14ac:dyDescent="0.25">
      <c r="A172" s="74" t="s">
        <v>30</v>
      </c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35"/>
    </row>
    <row r="173" spans="1:31" s="47" customFormat="1" ht="15" customHeight="1" x14ac:dyDescent="0.25">
      <c r="A173" s="75" t="s">
        <v>125</v>
      </c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46"/>
    </row>
    <row r="174" spans="1:31" s="47" customFormat="1" ht="21" customHeight="1" x14ac:dyDescent="0.25">
      <c r="A174" s="75" t="s">
        <v>31</v>
      </c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46"/>
    </row>
    <row r="175" spans="1:31" s="58" customFormat="1" ht="41.25" customHeight="1" x14ac:dyDescent="0.25">
      <c r="A175" s="114">
        <v>3</v>
      </c>
      <c r="B175" s="82" t="s">
        <v>32</v>
      </c>
      <c r="C175" s="80"/>
      <c r="D175" s="80"/>
      <c r="E175" s="56" t="s">
        <v>9</v>
      </c>
      <c r="F175" s="55">
        <f>F176</f>
        <v>90925087.540000007</v>
      </c>
      <c r="G175" s="55">
        <f t="shared" ref="G175:P175" si="91">G181</f>
        <v>5788781.0300000003</v>
      </c>
      <c r="H175" s="55">
        <f t="shared" si="91"/>
        <v>7020791.6500000004</v>
      </c>
      <c r="I175" s="55">
        <f t="shared" si="91"/>
        <v>5424287.7599999998</v>
      </c>
      <c r="J175" s="55">
        <f t="shared" si="91"/>
        <v>5814410.1899999995</v>
      </c>
      <c r="K175" s="55">
        <f t="shared" si="91"/>
        <v>6018063.3899999997</v>
      </c>
      <c r="L175" s="55">
        <f t="shared" si="91"/>
        <v>6750424.5499999998</v>
      </c>
      <c r="M175" s="55">
        <f t="shared" si="91"/>
        <v>7978563.7600000007</v>
      </c>
      <c r="N175" s="55">
        <f t="shared" si="91"/>
        <v>7164503.5900000017</v>
      </c>
      <c r="O175" s="55">
        <f t="shared" si="91"/>
        <v>7381596.8400000008</v>
      </c>
      <c r="P175" s="55">
        <f t="shared" si="91"/>
        <v>10952079.59</v>
      </c>
      <c r="Q175" s="55">
        <f>Q181</f>
        <v>10855903.26</v>
      </c>
      <c r="R175" s="80"/>
      <c r="S175" s="80"/>
      <c r="T175" s="80"/>
      <c r="U175" s="80"/>
      <c r="V175" s="80"/>
      <c r="W175" s="80"/>
      <c r="X175" s="80"/>
      <c r="Y175" s="80"/>
      <c r="Z175" s="80"/>
      <c r="AA175" s="80"/>
      <c r="AB175" s="80"/>
      <c r="AC175" s="80"/>
      <c r="AD175" s="80"/>
      <c r="AE175" s="57"/>
    </row>
    <row r="176" spans="1:31" s="58" customFormat="1" ht="28.5" x14ac:dyDescent="0.25">
      <c r="A176" s="114"/>
      <c r="B176" s="82"/>
      <c r="C176" s="80"/>
      <c r="D176" s="80"/>
      <c r="E176" s="56" t="s">
        <v>10</v>
      </c>
      <c r="F176" s="55">
        <v>90925087.540000007</v>
      </c>
      <c r="G176" s="55">
        <f t="shared" ref="F176:Q180" si="92">G182</f>
        <v>5788781.0300000003</v>
      </c>
      <c r="H176" s="55">
        <f t="shared" si="92"/>
        <v>7020791.6500000004</v>
      </c>
      <c r="I176" s="55">
        <f t="shared" si="92"/>
        <v>5424287.7599999998</v>
      </c>
      <c r="J176" s="55">
        <f t="shared" si="92"/>
        <v>5814410.1899999995</v>
      </c>
      <c r="K176" s="55">
        <f t="shared" si="92"/>
        <v>6018063.3899999997</v>
      </c>
      <c r="L176" s="55">
        <f t="shared" si="92"/>
        <v>6750424.5499999998</v>
      </c>
      <c r="M176" s="55">
        <f t="shared" si="92"/>
        <v>7978563.7600000007</v>
      </c>
      <c r="N176" s="55">
        <f t="shared" si="92"/>
        <v>7164503.5900000017</v>
      </c>
      <c r="O176" s="55">
        <f t="shared" si="92"/>
        <v>7381596.8400000008</v>
      </c>
      <c r="P176" s="55">
        <f t="shared" si="92"/>
        <v>10952079.59</v>
      </c>
      <c r="Q176" s="55">
        <f>Q182</f>
        <v>10855903.26</v>
      </c>
      <c r="R176" s="80"/>
      <c r="S176" s="80"/>
      <c r="T176" s="80"/>
      <c r="U176" s="80"/>
      <c r="V176" s="80"/>
      <c r="W176" s="80"/>
      <c r="X176" s="80"/>
      <c r="Y176" s="80"/>
      <c r="Z176" s="80"/>
      <c r="AA176" s="80"/>
      <c r="AB176" s="80"/>
      <c r="AC176" s="80"/>
      <c r="AD176" s="80"/>
      <c r="AE176" s="57"/>
    </row>
    <row r="177" spans="1:31" s="58" customFormat="1" ht="28.5" x14ac:dyDescent="0.25">
      <c r="A177" s="114"/>
      <c r="B177" s="82"/>
      <c r="C177" s="80"/>
      <c r="D177" s="80"/>
      <c r="E177" s="56" t="s">
        <v>11</v>
      </c>
      <c r="F177" s="55">
        <v>78378644.329999998</v>
      </c>
      <c r="G177" s="55">
        <f t="shared" si="92"/>
        <v>5687676.0300000003</v>
      </c>
      <c r="H177" s="55">
        <f t="shared" si="92"/>
        <v>6907738.6500000004</v>
      </c>
      <c r="I177" s="55">
        <f t="shared" si="92"/>
        <v>5319594.76</v>
      </c>
      <c r="J177" s="55">
        <f t="shared" si="92"/>
        <v>5713228.1899999995</v>
      </c>
      <c r="K177" s="55">
        <f t="shared" si="92"/>
        <v>5902325.3899999997</v>
      </c>
      <c r="L177" s="55">
        <f t="shared" si="92"/>
        <v>1979038.17</v>
      </c>
      <c r="M177" s="55">
        <f t="shared" si="92"/>
        <v>1655684.9300000002</v>
      </c>
      <c r="N177" s="55">
        <f t="shared" si="92"/>
        <v>7030464.5900000017</v>
      </c>
      <c r="O177" s="55">
        <f t="shared" si="92"/>
        <v>7236260.8400000008</v>
      </c>
      <c r="P177" s="55">
        <f t="shared" si="92"/>
        <v>8837721.0999999996</v>
      </c>
      <c r="Q177" s="55">
        <f>Q183</f>
        <v>8741544.7699999996</v>
      </c>
      <c r="R177" s="80"/>
      <c r="S177" s="80"/>
      <c r="T177" s="80"/>
      <c r="U177" s="80"/>
      <c r="V177" s="80"/>
      <c r="W177" s="80"/>
      <c r="X177" s="80"/>
      <c r="Y177" s="80"/>
      <c r="Z177" s="80"/>
      <c r="AA177" s="80"/>
      <c r="AB177" s="80"/>
      <c r="AC177" s="80"/>
      <c r="AD177" s="80"/>
      <c r="AE177" s="57"/>
    </row>
    <row r="178" spans="1:31" s="58" customFormat="1" ht="28.5" x14ac:dyDescent="0.25">
      <c r="A178" s="114"/>
      <c r="B178" s="82"/>
      <c r="C178" s="80"/>
      <c r="D178" s="80"/>
      <c r="E178" s="56" t="s">
        <v>12</v>
      </c>
      <c r="F178" s="55">
        <v>12546442.210000001</v>
      </c>
      <c r="G178" s="55">
        <f t="shared" si="92"/>
        <v>101105</v>
      </c>
      <c r="H178" s="55">
        <f t="shared" si="92"/>
        <v>113053</v>
      </c>
      <c r="I178" s="55">
        <f t="shared" si="92"/>
        <v>104693</v>
      </c>
      <c r="J178" s="55">
        <f t="shared" si="92"/>
        <v>101182</v>
      </c>
      <c r="K178" s="55">
        <f t="shared" si="92"/>
        <v>115738</v>
      </c>
      <c r="L178" s="55">
        <f t="shared" si="92"/>
        <v>4771386.38</v>
      </c>
      <c r="M178" s="55">
        <f t="shared" si="92"/>
        <v>6322878.8300000001</v>
      </c>
      <c r="N178" s="55">
        <f t="shared" si="92"/>
        <v>134039</v>
      </c>
      <c r="O178" s="55">
        <f t="shared" si="92"/>
        <v>145336</v>
      </c>
      <c r="P178" s="55">
        <f t="shared" si="92"/>
        <v>2114358.4900000002</v>
      </c>
      <c r="Q178" s="55">
        <f t="shared" si="92"/>
        <v>2114358.4900000002</v>
      </c>
      <c r="R178" s="80"/>
      <c r="S178" s="80"/>
      <c r="T178" s="80"/>
      <c r="U178" s="80"/>
      <c r="V178" s="80"/>
      <c r="W178" s="80"/>
      <c r="X178" s="80"/>
      <c r="Y178" s="80"/>
      <c r="Z178" s="80"/>
      <c r="AA178" s="80"/>
      <c r="AB178" s="80"/>
      <c r="AC178" s="80"/>
      <c r="AD178" s="80"/>
      <c r="AE178" s="57"/>
    </row>
    <row r="179" spans="1:31" s="58" customFormat="1" ht="28.5" x14ac:dyDescent="0.25">
      <c r="A179" s="114"/>
      <c r="B179" s="82"/>
      <c r="C179" s="80"/>
      <c r="D179" s="80"/>
      <c r="E179" s="56" t="s">
        <v>13</v>
      </c>
      <c r="F179" s="55">
        <f t="shared" si="92"/>
        <v>0</v>
      </c>
      <c r="G179" s="55">
        <f t="shared" si="92"/>
        <v>0</v>
      </c>
      <c r="H179" s="55">
        <f t="shared" si="92"/>
        <v>0</v>
      </c>
      <c r="I179" s="55">
        <f t="shared" si="92"/>
        <v>0</v>
      </c>
      <c r="J179" s="55">
        <f t="shared" si="92"/>
        <v>0</v>
      </c>
      <c r="K179" s="55">
        <f t="shared" si="92"/>
        <v>0</v>
      </c>
      <c r="L179" s="55">
        <f t="shared" si="92"/>
        <v>0</v>
      </c>
      <c r="M179" s="55">
        <f t="shared" si="92"/>
        <v>0</v>
      </c>
      <c r="N179" s="55">
        <f t="shared" si="92"/>
        <v>0</v>
      </c>
      <c r="O179" s="55">
        <f t="shared" si="92"/>
        <v>0</v>
      </c>
      <c r="P179" s="55">
        <f t="shared" si="92"/>
        <v>0</v>
      </c>
      <c r="Q179" s="55">
        <f t="shared" si="92"/>
        <v>0</v>
      </c>
      <c r="R179" s="80"/>
      <c r="S179" s="80"/>
      <c r="T179" s="80"/>
      <c r="U179" s="80"/>
      <c r="V179" s="80"/>
      <c r="W179" s="80"/>
      <c r="X179" s="80"/>
      <c r="Y179" s="80"/>
      <c r="Z179" s="80"/>
      <c r="AA179" s="80"/>
      <c r="AB179" s="80"/>
      <c r="AC179" s="80"/>
      <c r="AD179" s="80"/>
      <c r="AE179" s="57"/>
    </row>
    <row r="180" spans="1:31" s="58" customFormat="1" x14ac:dyDescent="0.25">
      <c r="A180" s="114"/>
      <c r="B180" s="82"/>
      <c r="C180" s="80"/>
      <c r="D180" s="80"/>
      <c r="E180" s="56" t="s">
        <v>14</v>
      </c>
      <c r="F180" s="55">
        <f t="shared" si="92"/>
        <v>0</v>
      </c>
      <c r="G180" s="55">
        <f t="shared" si="92"/>
        <v>0</v>
      </c>
      <c r="H180" s="55">
        <f t="shared" si="92"/>
        <v>0</v>
      </c>
      <c r="I180" s="55">
        <f t="shared" si="92"/>
        <v>0</v>
      </c>
      <c r="J180" s="55">
        <f t="shared" si="92"/>
        <v>0</v>
      </c>
      <c r="K180" s="55">
        <f t="shared" si="92"/>
        <v>0</v>
      </c>
      <c r="L180" s="55">
        <f t="shared" si="92"/>
        <v>0</v>
      </c>
      <c r="M180" s="55">
        <f t="shared" si="92"/>
        <v>0</v>
      </c>
      <c r="N180" s="55">
        <f t="shared" si="92"/>
        <v>0</v>
      </c>
      <c r="O180" s="55">
        <f t="shared" si="92"/>
        <v>0</v>
      </c>
      <c r="P180" s="55">
        <f t="shared" si="92"/>
        <v>0</v>
      </c>
      <c r="Q180" s="55">
        <f t="shared" si="92"/>
        <v>0</v>
      </c>
      <c r="R180" s="80"/>
      <c r="S180" s="80"/>
      <c r="T180" s="80"/>
      <c r="U180" s="80"/>
      <c r="V180" s="80"/>
      <c r="W180" s="80"/>
      <c r="X180" s="80"/>
      <c r="Y180" s="80"/>
      <c r="Z180" s="80"/>
      <c r="AA180" s="80"/>
      <c r="AB180" s="80"/>
      <c r="AC180" s="80"/>
      <c r="AD180" s="80"/>
      <c r="AE180" s="57"/>
    </row>
    <row r="181" spans="1:31" s="51" customFormat="1" x14ac:dyDescent="0.25">
      <c r="A181" s="113" t="s">
        <v>52</v>
      </c>
      <c r="B181" s="85" t="s">
        <v>33</v>
      </c>
      <c r="C181" s="76">
        <v>618</v>
      </c>
      <c r="D181" s="76">
        <v>18301</v>
      </c>
      <c r="E181" s="48" t="s">
        <v>9</v>
      </c>
      <c r="F181" s="49">
        <f>F175</f>
        <v>90925087.540000007</v>
      </c>
      <c r="G181" s="49">
        <f t="shared" ref="G181:N181" si="93">G187+G199+G205+G211+G217+G223+G229+G235+G241</f>
        <v>5788781.0300000003</v>
      </c>
      <c r="H181" s="49">
        <f t="shared" si="93"/>
        <v>7020791.6500000004</v>
      </c>
      <c r="I181" s="49">
        <f t="shared" si="93"/>
        <v>5424287.7599999998</v>
      </c>
      <c r="J181" s="49">
        <f t="shared" si="93"/>
        <v>5814410.1899999995</v>
      </c>
      <c r="K181" s="49">
        <f t="shared" si="93"/>
        <v>6018063.3899999997</v>
      </c>
      <c r="L181" s="49">
        <f t="shared" si="93"/>
        <v>6750424.5499999998</v>
      </c>
      <c r="M181" s="49">
        <f t="shared" si="93"/>
        <v>7978563.7600000007</v>
      </c>
      <c r="N181" s="49">
        <f t="shared" si="93"/>
        <v>7164503.5900000017</v>
      </c>
      <c r="O181" s="53">
        <f t="shared" ref="O181:O186" si="94">O187+O199+O205+O211+O217+O223+O229+O235+O241</f>
        <v>7381596.8400000008</v>
      </c>
      <c r="P181" s="53">
        <f>P182</f>
        <v>10952079.59</v>
      </c>
      <c r="Q181" s="53">
        <f>Q182</f>
        <v>10855903.26</v>
      </c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76"/>
      <c r="AD181" s="76"/>
      <c r="AE181" s="50"/>
    </row>
    <row r="182" spans="1:31" s="51" customFormat="1" ht="28.5" x14ac:dyDescent="0.25">
      <c r="A182" s="113"/>
      <c r="B182" s="85"/>
      <c r="C182" s="76"/>
      <c r="D182" s="76"/>
      <c r="E182" s="48" t="s">
        <v>10</v>
      </c>
      <c r="F182" s="49">
        <f>F176</f>
        <v>90925087.540000007</v>
      </c>
      <c r="G182" s="49">
        <f t="shared" ref="G182:N186" si="95">G188+G200+G206+G212+G218+G224+G230+G236+G242</f>
        <v>5788781.0300000003</v>
      </c>
      <c r="H182" s="49">
        <f t="shared" si="95"/>
        <v>7020791.6500000004</v>
      </c>
      <c r="I182" s="49">
        <f t="shared" si="95"/>
        <v>5424287.7599999998</v>
      </c>
      <c r="J182" s="49">
        <f t="shared" si="95"/>
        <v>5814410.1899999995</v>
      </c>
      <c r="K182" s="49">
        <f t="shared" si="95"/>
        <v>6018063.3899999997</v>
      </c>
      <c r="L182" s="49">
        <f t="shared" si="95"/>
        <v>6750424.5499999998</v>
      </c>
      <c r="M182" s="49">
        <f t="shared" si="95"/>
        <v>7978563.7600000007</v>
      </c>
      <c r="N182" s="49">
        <f t="shared" si="95"/>
        <v>7164503.5900000017</v>
      </c>
      <c r="O182" s="53">
        <f t="shared" si="94"/>
        <v>7381596.8400000008</v>
      </c>
      <c r="P182" s="53">
        <f>P188+P200+P206+P212+P218+P224+P230+P236+P242+P194</f>
        <v>10952079.59</v>
      </c>
      <c r="Q182" s="53">
        <f>Q188+Q194+Q200+Q206+Q224</f>
        <v>10855903.26</v>
      </c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  <c r="AC182" s="76"/>
      <c r="AD182" s="76"/>
      <c r="AE182" s="50"/>
    </row>
    <row r="183" spans="1:31" s="51" customFormat="1" ht="28.5" x14ac:dyDescent="0.25">
      <c r="A183" s="113"/>
      <c r="B183" s="85"/>
      <c r="C183" s="76"/>
      <c r="D183" s="76"/>
      <c r="E183" s="48" t="s">
        <v>11</v>
      </c>
      <c r="F183" s="49">
        <f>F177</f>
        <v>78378644.329999998</v>
      </c>
      <c r="G183" s="49">
        <f t="shared" si="95"/>
        <v>5687676.0300000003</v>
      </c>
      <c r="H183" s="49">
        <f t="shared" si="95"/>
        <v>6907738.6500000004</v>
      </c>
      <c r="I183" s="49">
        <f t="shared" si="95"/>
        <v>5319594.76</v>
      </c>
      <c r="J183" s="49">
        <f t="shared" si="95"/>
        <v>5713228.1899999995</v>
      </c>
      <c r="K183" s="49">
        <f t="shared" si="95"/>
        <v>5902325.3899999997</v>
      </c>
      <c r="L183" s="49">
        <f t="shared" si="95"/>
        <v>1979038.17</v>
      </c>
      <c r="M183" s="49">
        <f t="shared" si="95"/>
        <v>1655684.9300000002</v>
      </c>
      <c r="N183" s="49">
        <f t="shared" si="95"/>
        <v>7030464.5900000017</v>
      </c>
      <c r="O183" s="53">
        <f t="shared" si="94"/>
        <v>7236260.8400000008</v>
      </c>
      <c r="P183" s="53">
        <f>P189+P201+P207+P213+P219+P225+P231+P237+P243+P195</f>
        <v>8837721.0999999996</v>
      </c>
      <c r="Q183" s="53">
        <f>Q189+Q195+Q201+Q207+Q225</f>
        <v>8741544.7699999996</v>
      </c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  <c r="AC183" s="76"/>
      <c r="AD183" s="76"/>
      <c r="AE183" s="50"/>
    </row>
    <row r="184" spans="1:31" s="51" customFormat="1" ht="28.5" x14ac:dyDescent="0.25">
      <c r="A184" s="113"/>
      <c r="B184" s="85"/>
      <c r="C184" s="76"/>
      <c r="D184" s="76"/>
      <c r="E184" s="48" t="s">
        <v>12</v>
      </c>
      <c r="F184" s="49">
        <f>F178</f>
        <v>12546442.210000001</v>
      </c>
      <c r="G184" s="49">
        <f t="shared" si="95"/>
        <v>101105</v>
      </c>
      <c r="H184" s="49">
        <f t="shared" si="95"/>
        <v>113053</v>
      </c>
      <c r="I184" s="49">
        <f t="shared" si="95"/>
        <v>104693</v>
      </c>
      <c r="J184" s="49">
        <f t="shared" si="95"/>
        <v>101182</v>
      </c>
      <c r="K184" s="49">
        <f t="shared" si="95"/>
        <v>115738</v>
      </c>
      <c r="L184" s="49">
        <f t="shared" si="95"/>
        <v>4771386.38</v>
      </c>
      <c r="M184" s="49">
        <f t="shared" si="95"/>
        <v>6322878.8300000001</v>
      </c>
      <c r="N184" s="49">
        <f t="shared" si="95"/>
        <v>134039</v>
      </c>
      <c r="O184" s="53">
        <f t="shared" si="94"/>
        <v>145336</v>
      </c>
      <c r="P184" s="53">
        <f t="shared" ref="P184:Q186" si="96">P190+P202+P208+P214+P220+P226+P232+P238+P244</f>
        <v>2114358.4900000002</v>
      </c>
      <c r="Q184" s="53">
        <f t="shared" si="96"/>
        <v>2114358.4900000002</v>
      </c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76"/>
      <c r="AD184" s="76"/>
      <c r="AE184" s="50"/>
    </row>
    <row r="185" spans="1:31" s="51" customFormat="1" ht="28.5" x14ac:dyDescent="0.25">
      <c r="A185" s="113"/>
      <c r="B185" s="85"/>
      <c r="C185" s="76"/>
      <c r="D185" s="76"/>
      <c r="E185" s="48" t="s">
        <v>13</v>
      </c>
      <c r="F185" s="49">
        <f>F191+F203+F209+F215+F221+F227+F233+F239+F245</f>
        <v>0</v>
      </c>
      <c r="G185" s="49">
        <f t="shared" si="95"/>
        <v>0</v>
      </c>
      <c r="H185" s="49">
        <f t="shared" si="95"/>
        <v>0</v>
      </c>
      <c r="I185" s="49">
        <f t="shared" si="95"/>
        <v>0</v>
      </c>
      <c r="J185" s="49">
        <f t="shared" si="95"/>
        <v>0</v>
      </c>
      <c r="K185" s="49">
        <f t="shared" si="95"/>
        <v>0</v>
      </c>
      <c r="L185" s="49">
        <f t="shared" si="95"/>
        <v>0</v>
      </c>
      <c r="M185" s="49">
        <f t="shared" si="95"/>
        <v>0</v>
      </c>
      <c r="N185" s="49">
        <f t="shared" si="95"/>
        <v>0</v>
      </c>
      <c r="O185" s="53">
        <f t="shared" si="94"/>
        <v>0</v>
      </c>
      <c r="P185" s="53">
        <f t="shared" si="96"/>
        <v>0</v>
      </c>
      <c r="Q185" s="53">
        <f t="shared" si="96"/>
        <v>0</v>
      </c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  <c r="AC185" s="76"/>
      <c r="AD185" s="76"/>
      <c r="AE185" s="50"/>
    </row>
    <row r="186" spans="1:31" s="51" customFormat="1" ht="47.25" customHeight="1" x14ac:dyDescent="0.25">
      <c r="A186" s="113"/>
      <c r="B186" s="85"/>
      <c r="C186" s="76"/>
      <c r="D186" s="76"/>
      <c r="E186" s="48" t="s">
        <v>14</v>
      </c>
      <c r="F186" s="49">
        <f>F192+F204+F210+F216+F222+F228+F234+F240+F246</f>
        <v>0</v>
      </c>
      <c r="G186" s="49">
        <f t="shared" si="95"/>
        <v>0</v>
      </c>
      <c r="H186" s="49">
        <f t="shared" si="95"/>
        <v>0</v>
      </c>
      <c r="I186" s="49">
        <f t="shared" si="95"/>
        <v>0</v>
      </c>
      <c r="J186" s="49">
        <f t="shared" si="95"/>
        <v>0</v>
      </c>
      <c r="K186" s="49">
        <f t="shared" si="95"/>
        <v>0</v>
      </c>
      <c r="L186" s="49">
        <f t="shared" si="95"/>
        <v>0</v>
      </c>
      <c r="M186" s="49">
        <f t="shared" si="95"/>
        <v>0</v>
      </c>
      <c r="N186" s="49">
        <f t="shared" si="95"/>
        <v>0</v>
      </c>
      <c r="O186" s="53">
        <f t="shared" si="94"/>
        <v>0</v>
      </c>
      <c r="P186" s="53">
        <f t="shared" si="96"/>
        <v>0</v>
      </c>
      <c r="Q186" s="53">
        <f t="shared" si="96"/>
        <v>0</v>
      </c>
      <c r="R186" s="76"/>
      <c r="S186" s="76"/>
      <c r="T186" s="76"/>
      <c r="U186" s="76"/>
      <c r="V186" s="76"/>
      <c r="W186" s="76"/>
      <c r="X186" s="76"/>
      <c r="Y186" s="76"/>
      <c r="Z186" s="76"/>
      <c r="AA186" s="76"/>
      <c r="AB186" s="76"/>
      <c r="AC186" s="76"/>
      <c r="AD186" s="76"/>
      <c r="AE186" s="50"/>
    </row>
    <row r="187" spans="1:31" x14ac:dyDescent="0.25">
      <c r="A187" s="67" t="s">
        <v>53</v>
      </c>
      <c r="B187" s="95" t="s">
        <v>168</v>
      </c>
      <c r="C187" s="74">
        <v>618</v>
      </c>
      <c r="D187" s="74">
        <v>1830129980</v>
      </c>
      <c r="E187" s="15" t="s">
        <v>9</v>
      </c>
      <c r="F187" s="8">
        <f>F188</f>
        <v>31119376.16</v>
      </c>
      <c r="G187" s="8">
        <f t="shared" ref="G187:Q187" si="97">G188+G192</f>
        <v>2797173.14</v>
      </c>
      <c r="H187" s="8">
        <f t="shared" si="97"/>
        <v>2698224.63</v>
      </c>
      <c r="I187" s="8">
        <f t="shared" si="97"/>
        <v>2180281.2400000002</v>
      </c>
      <c r="J187" s="8">
        <f t="shared" si="97"/>
        <v>1853099.53</v>
      </c>
      <c r="K187" s="8">
        <f t="shared" si="97"/>
        <v>2067947.71</v>
      </c>
      <c r="L187" s="8">
        <f t="shared" si="97"/>
        <v>1923011.12</v>
      </c>
      <c r="M187" s="8">
        <f t="shared" si="97"/>
        <v>2402200.31</v>
      </c>
      <c r="N187" s="8">
        <f t="shared" si="97"/>
        <v>2845047.4200000004</v>
      </c>
      <c r="O187" s="8">
        <f t="shared" si="97"/>
        <v>2815633.69</v>
      </c>
      <c r="P187" s="45">
        <f t="shared" si="97"/>
        <v>1928064.49</v>
      </c>
      <c r="Q187" s="45">
        <f t="shared" si="97"/>
        <v>1928064.49</v>
      </c>
      <c r="R187" s="81" t="s">
        <v>137</v>
      </c>
      <c r="S187" s="81" t="s">
        <v>138</v>
      </c>
      <c r="T187" s="74"/>
      <c r="U187" s="74"/>
      <c r="V187" s="74"/>
      <c r="W187" s="74"/>
      <c r="X187" s="74"/>
      <c r="Y187" s="74"/>
      <c r="Z187" s="74"/>
      <c r="AA187" s="74"/>
      <c r="AB187" s="74"/>
      <c r="AC187" s="74">
        <v>100</v>
      </c>
      <c r="AD187" s="74">
        <v>100</v>
      </c>
      <c r="AE187" s="35"/>
    </row>
    <row r="188" spans="1:31" ht="30" x14ac:dyDescent="0.25">
      <c r="A188" s="67"/>
      <c r="B188" s="95"/>
      <c r="C188" s="74"/>
      <c r="D188" s="74"/>
      <c r="E188" s="15" t="s">
        <v>10</v>
      </c>
      <c r="F188" s="8">
        <v>31119376.16</v>
      </c>
      <c r="G188" s="8">
        <f t="shared" ref="G188:Q188" si="98">SUM(G189:G191)</f>
        <v>2797173.14</v>
      </c>
      <c r="H188" s="8">
        <f t="shared" si="98"/>
        <v>2698224.63</v>
      </c>
      <c r="I188" s="8">
        <f t="shared" si="98"/>
        <v>2180281.2400000002</v>
      </c>
      <c r="J188" s="8">
        <f t="shared" si="98"/>
        <v>1853099.53</v>
      </c>
      <c r="K188" s="8">
        <f t="shared" si="98"/>
        <v>2067947.71</v>
      </c>
      <c r="L188" s="8">
        <f t="shared" si="98"/>
        <v>1923011.12</v>
      </c>
      <c r="M188" s="8">
        <f t="shared" si="98"/>
        <v>2402200.31</v>
      </c>
      <c r="N188" s="8">
        <f t="shared" si="98"/>
        <v>2845047.4200000004</v>
      </c>
      <c r="O188" s="8">
        <f t="shared" si="98"/>
        <v>2815633.69</v>
      </c>
      <c r="P188" s="45">
        <f t="shared" si="98"/>
        <v>1928064.49</v>
      </c>
      <c r="Q188" s="45">
        <f t="shared" si="98"/>
        <v>1928064.49</v>
      </c>
      <c r="R188" s="81"/>
      <c r="S188" s="81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35"/>
    </row>
    <row r="189" spans="1:31" ht="30" x14ac:dyDescent="0.25">
      <c r="A189" s="67"/>
      <c r="B189" s="95"/>
      <c r="C189" s="74"/>
      <c r="D189" s="74"/>
      <c r="E189" s="15" t="s">
        <v>11</v>
      </c>
      <c r="F189" s="8">
        <v>27117709.789999999</v>
      </c>
      <c r="G189" s="8">
        <v>2797173.14</v>
      </c>
      <c r="H189" s="8">
        <v>2698224.63</v>
      </c>
      <c r="I189" s="8">
        <v>2180281.2400000002</v>
      </c>
      <c r="J189" s="8">
        <v>1853099.53</v>
      </c>
      <c r="K189" s="8">
        <v>2067947.71</v>
      </c>
      <c r="L189" s="8">
        <v>136032</v>
      </c>
      <c r="M189" s="8">
        <v>187513.06</v>
      </c>
      <c r="N189" s="8">
        <v>2845047.4200000004</v>
      </c>
      <c r="O189" s="8">
        <v>2815633.69</v>
      </c>
      <c r="P189" s="45">
        <v>0</v>
      </c>
      <c r="Q189" s="45">
        <f>P189</f>
        <v>0</v>
      </c>
      <c r="R189" s="81"/>
      <c r="S189" s="81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35"/>
    </row>
    <row r="190" spans="1:31" ht="30" x14ac:dyDescent="0.25">
      <c r="A190" s="67"/>
      <c r="B190" s="95"/>
      <c r="C190" s="74"/>
      <c r="D190" s="74"/>
      <c r="E190" s="15" t="s">
        <v>12</v>
      </c>
      <c r="F190" s="8">
        <f t="shared" ref="F190:F222" si="99">SUM(G190:Q190)</f>
        <v>7857795.3500000006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1786979.12</v>
      </c>
      <c r="M190" s="8">
        <v>2214687.25</v>
      </c>
      <c r="N190" s="8">
        <v>0</v>
      </c>
      <c r="O190" s="8">
        <v>0</v>
      </c>
      <c r="P190" s="45">
        <f>563064.49+1365000</f>
        <v>1928064.49</v>
      </c>
      <c r="Q190" s="45">
        <f>P190</f>
        <v>1928064.49</v>
      </c>
      <c r="R190" s="81"/>
      <c r="S190" s="81"/>
      <c r="T190" s="74"/>
      <c r="U190" s="74"/>
      <c r="V190" s="74"/>
      <c r="W190" s="74"/>
      <c r="X190" s="74"/>
      <c r="Y190" s="74"/>
      <c r="Z190" s="74"/>
      <c r="AA190" s="74"/>
      <c r="AB190" s="74"/>
      <c r="AC190" s="74"/>
      <c r="AD190" s="74"/>
      <c r="AE190" s="35"/>
    </row>
    <row r="191" spans="1:31" ht="30" x14ac:dyDescent="0.25">
      <c r="A191" s="67"/>
      <c r="B191" s="95"/>
      <c r="C191" s="74"/>
      <c r="D191" s="74"/>
      <c r="E191" s="15" t="s">
        <v>13</v>
      </c>
      <c r="F191" s="8">
        <f t="shared" si="99"/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45">
        <v>0</v>
      </c>
      <c r="Q191" s="45">
        <v>0</v>
      </c>
      <c r="R191" s="81"/>
      <c r="S191" s="81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35"/>
    </row>
    <row r="192" spans="1:31" x14ac:dyDescent="0.25">
      <c r="A192" s="67"/>
      <c r="B192" s="95"/>
      <c r="C192" s="74"/>
      <c r="D192" s="74"/>
      <c r="E192" s="15" t="s">
        <v>14</v>
      </c>
      <c r="F192" s="8">
        <f t="shared" si="99"/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45">
        <v>0</v>
      </c>
      <c r="Q192" s="45">
        <v>0</v>
      </c>
      <c r="R192" s="81"/>
      <c r="S192" s="81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35"/>
    </row>
    <row r="193" spans="1:31" x14ac:dyDescent="0.25">
      <c r="A193" s="67" t="s">
        <v>54</v>
      </c>
      <c r="B193" s="95" t="s">
        <v>167</v>
      </c>
      <c r="C193" s="74">
        <v>618</v>
      </c>
      <c r="D193" s="74">
        <v>1830129980</v>
      </c>
      <c r="E193" s="61" t="s">
        <v>9</v>
      </c>
      <c r="F193" s="45">
        <f>F194</f>
        <v>31119376.16</v>
      </c>
      <c r="G193" s="45">
        <f t="shared" ref="G193:Q193" si="100">G194+G198</f>
        <v>2797173.14</v>
      </c>
      <c r="H193" s="45">
        <f t="shared" si="100"/>
        <v>2698224.63</v>
      </c>
      <c r="I193" s="45">
        <f t="shared" si="100"/>
        <v>2180281.2400000002</v>
      </c>
      <c r="J193" s="45">
        <f t="shared" si="100"/>
        <v>1853099.53</v>
      </c>
      <c r="K193" s="45">
        <f t="shared" si="100"/>
        <v>2067947.71</v>
      </c>
      <c r="L193" s="45">
        <f t="shared" si="100"/>
        <v>1923011.12</v>
      </c>
      <c r="M193" s="45">
        <f t="shared" si="100"/>
        <v>2402200.31</v>
      </c>
      <c r="N193" s="45">
        <f t="shared" si="100"/>
        <v>2845047.4200000004</v>
      </c>
      <c r="O193" s="45">
        <f t="shared" si="100"/>
        <v>2815633.69</v>
      </c>
      <c r="P193" s="45">
        <f t="shared" si="100"/>
        <v>1397438.36</v>
      </c>
      <c r="Q193" s="45">
        <f t="shared" si="100"/>
        <v>1383296.09</v>
      </c>
      <c r="R193" s="81" t="s">
        <v>137</v>
      </c>
      <c r="S193" s="81" t="s">
        <v>138</v>
      </c>
      <c r="T193" s="74"/>
      <c r="U193" s="74"/>
      <c r="V193" s="74"/>
      <c r="W193" s="74"/>
      <c r="X193" s="74"/>
      <c r="Y193" s="74"/>
      <c r="Z193" s="74"/>
      <c r="AA193" s="74"/>
      <c r="AB193" s="74"/>
      <c r="AC193" s="74">
        <v>100</v>
      </c>
      <c r="AD193" s="74">
        <v>99</v>
      </c>
      <c r="AE193" s="35"/>
    </row>
    <row r="194" spans="1:31" ht="30" x14ac:dyDescent="0.25">
      <c r="A194" s="67"/>
      <c r="B194" s="95"/>
      <c r="C194" s="74"/>
      <c r="D194" s="74"/>
      <c r="E194" s="61" t="s">
        <v>10</v>
      </c>
      <c r="F194" s="45">
        <v>31119376.16</v>
      </c>
      <c r="G194" s="45">
        <f t="shared" ref="G194:Q194" si="101">SUM(G195:G197)</f>
        <v>2797173.14</v>
      </c>
      <c r="H194" s="45">
        <f t="shared" si="101"/>
        <v>2698224.63</v>
      </c>
      <c r="I194" s="45">
        <f t="shared" si="101"/>
        <v>2180281.2400000002</v>
      </c>
      <c r="J194" s="45">
        <f t="shared" si="101"/>
        <v>1853099.53</v>
      </c>
      <c r="K194" s="45">
        <f t="shared" si="101"/>
        <v>2067947.71</v>
      </c>
      <c r="L194" s="45">
        <f t="shared" si="101"/>
        <v>1923011.12</v>
      </c>
      <c r="M194" s="45">
        <f t="shared" si="101"/>
        <v>2402200.31</v>
      </c>
      <c r="N194" s="45">
        <f t="shared" si="101"/>
        <v>2845047.4200000004</v>
      </c>
      <c r="O194" s="45">
        <f t="shared" si="101"/>
        <v>2815633.69</v>
      </c>
      <c r="P194" s="45">
        <f t="shared" si="101"/>
        <v>1397438.36</v>
      </c>
      <c r="Q194" s="45">
        <f t="shared" si="101"/>
        <v>1383296.09</v>
      </c>
      <c r="R194" s="81"/>
      <c r="S194" s="81"/>
      <c r="T194" s="74"/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35"/>
    </row>
    <row r="195" spans="1:31" ht="30" x14ac:dyDescent="0.25">
      <c r="A195" s="67"/>
      <c r="B195" s="95"/>
      <c r="C195" s="74"/>
      <c r="D195" s="74"/>
      <c r="E195" s="61" t="s">
        <v>11</v>
      </c>
      <c r="F195" s="45">
        <v>27117709.789999999</v>
      </c>
      <c r="G195" s="45">
        <v>2797173.14</v>
      </c>
      <c r="H195" s="45">
        <v>2698224.63</v>
      </c>
      <c r="I195" s="45">
        <v>2180281.2400000002</v>
      </c>
      <c r="J195" s="45">
        <v>1853099.53</v>
      </c>
      <c r="K195" s="45">
        <v>2067947.71</v>
      </c>
      <c r="L195" s="45">
        <v>136032</v>
      </c>
      <c r="M195" s="45">
        <v>187513.06</v>
      </c>
      <c r="N195" s="45">
        <v>2845047.4200000004</v>
      </c>
      <c r="O195" s="45">
        <v>2815633.69</v>
      </c>
      <c r="P195" s="45">
        <v>1397438.36</v>
      </c>
      <c r="Q195" s="45">
        <v>1383296.09</v>
      </c>
      <c r="R195" s="81"/>
      <c r="S195" s="81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35"/>
    </row>
    <row r="196" spans="1:31" ht="30" x14ac:dyDescent="0.25">
      <c r="A196" s="67"/>
      <c r="B196" s="95"/>
      <c r="C196" s="74"/>
      <c r="D196" s="74"/>
      <c r="E196" s="61" t="s">
        <v>12</v>
      </c>
      <c r="F196" s="45">
        <f t="shared" ref="F196:F198" si="102">SUM(G196:Q196)</f>
        <v>4001666.37</v>
      </c>
      <c r="G196" s="45"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1786979.12</v>
      </c>
      <c r="M196" s="45">
        <v>2214687.25</v>
      </c>
      <c r="N196" s="45">
        <v>0</v>
      </c>
      <c r="O196" s="45">
        <v>0</v>
      </c>
      <c r="P196" s="45">
        <v>0</v>
      </c>
      <c r="Q196" s="45">
        <v>0</v>
      </c>
      <c r="R196" s="81"/>
      <c r="S196" s="81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35"/>
    </row>
    <row r="197" spans="1:31" ht="30" x14ac:dyDescent="0.25">
      <c r="A197" s="67"/>
      <c r="B197" s="95"/>
      <c r="C197" s="74"/>
      <c r="D197" s="74"/>
      <c r="E197" s="61" t="s">
        <v>13</v>
      </c>
      <c r="F197" s="45">
        <f t="shared" si="102"/>
        <v>0</v>
      </c>
      <c r="G197" s="45"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81"/>
      <c r="S197" s="81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35"/>
    </row>
    <row r="198" spans="1:31" x14ac:dyDescent="0.25">
      <c r="A198" s="67"/>
      <c r="B198" s="95"/>
      <c r="C198" s="74"/>
      <c r="D198" s="74"/>
      <c r="E198" s="61" t="s">
        <v>14</v>
      </c>
      <c r="F198" s="45">
        <f t="shared" si="102"/>
        <v>0</v>
      </c>
      <c r="G198" s="45">
        <v>0</v>
      </c>
      <c r="H198" s="45">
        <v>0</v>
      </c>
      <c r="I198" s="45">
        <v>0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81"/>
      <c r="S198" s="81"/>
      <c r="T198" s="74"/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35"/>
    </row>
    <row r="199" spans="1:31" ht="15" customHeight="1" x14ac:dyDescent="0.25">
      <c r="A199" s="129" t="s">
        <v>55</v>
      </c>
      <c r="B199" s="96" t="s">
        <v>169</v>
      </c>
      <c r="C199" s="92">
        <v>618</v>
      </c>
      <c r="D199" s="92">
        <v>1830120020</v>
      </c>
      <c r="E199" s="61" t="s">
        <v>9</v>
      </c>
      <c r="F199" s="45">
        <f>F200</f>
        <v>52423811.969999999</v>
      </c>
      <c r="G199" s="45">
        <f t="shared" ref="G199:Q199" si="103">G200+G204</f>
        <v>2890502.89</v>
      </c>
      <c r="H199" s="45">
        <f t="shared" si="103"/>
        <v>3171364.66</v>
      </c>
      <c r="I199" s="45">
        <f t="shared" si="103"/>
        <v>2879903.52</v>
      </c>
      <c r="J199" s="45">
        <f t="shared" si="103"/>
        <v>3451775.14</v>
      </c>
      <c r="K199" s="45">
        <f t="shared" si="103"/>
        <v>3513204.06</v>
      </c>
      <c r="L199" s="45">
        <f t="shared" si="103"/>
        <v>4044512.5199999996</v>
      </c>
      <c r="M199" s="45">
        <f t="shared" si="103"/>
        <v>4141800.34</v>
      </c>
      <c r="N199" s="45">
        <f t="shared" si="103"/>
        <v>3577948.2600000007</v>
      </c>
      <c r="O199" s="45">
        <f t="shared" si="103"/>
        <v>4158430.02</v>
      </c>
      <c r="P199" s="45">
        <f t="shared" si="103"/>
        <v>5544366.3899999997</v>
      </c>
      <c r="Q199" s="45">
        <f t="shared" si="103"/>
        <v>5462332.3300000001</v>
      </c>
      <c r="R199" s="89" t="s">
        <v>137</v>
      </c>
      <c r="S199" s="89" t="s">
        <v>138</v>
      </c>
      <c r="T199" s="89"/>
      <c r="U199" s="89"/>
      <c r="V199" s="89"/>
      <c r="W199" s="89"/>
      <c r="X199" s="89"/>
      <c r="Y199" s="89"/>
      <c r="Z199" s="89"/>
      <c r="AA199" s="89"/>
      <c r="AB199" s="92"/>
      <c r="AC199" s="92">
        <v>100</v>
      </c>
      <c r="AD199" s="92">
        <v>98.5</v>
      </c>
      <c r="AE199" s="35"/>
    </row>
    <row r="200" spans="1:31" ht="30" x14ac:dyDescent="0.25">
      <c r="A200" s="130"/>
      <c r="B200" s="97"/>
      <c r="C200" s="93"/>
      <c r="D200" s="93"/>
      <c r="E200" s="61" t="s">
        <v>10</v>
      </c>
      <c r="F200" s="45">
        <v>52423811.969999999</v>
      </c>
      <c r="G200" s="45">
        <f t="shared" ref="G200:Q200" si="104">SUM(G201:G203)</f>
        <v>2890502.89</v>
      </c>
      <c r="H200" s="45">
        <f t="shared" si="104"/>
        <v>3171364.66</v>
      </c>
      <c r="I200" s="45">
        <f t="shared" si="104"/>
        <v>2879903.52</v>
      </c>
      <c r="J200" s="45">
        <f t="shared" si="104"/>
        <v>3451775.14</v>
      </c>
      <c r="K200" s="45">
        <f t="shared" si="104"/>
        <v>3513204.06</v>
      </c>
      <c r="L200" s="45">
        <f t="shared" si="104"/>
        <v>4044512.5199999996</v>
      </c>
      <c r="M200" s="45">
        <f t="shared" si="104"/>
        <v>4141800.34</v>
      </c>
      <c r="N200" s="45">
        <f t="shared" si="104"/>
        <v>3577948.2600000007</v>
      </c>
      <c r="O200" s="45">
        <f t="shared" si="104"/>
        <v>4158430.02</v>
      </c>
      <c r="P200" s="45">
        <f t="shared" si="104"/>
        <v>5544366.3899999997</v>
      </c>
      <c r="Q200" s="45">
        <f t="shared" si="104"/>
        <v>5462332.3300000001</v>
      </c>
      <c r="R200" s="90"/>
      <c r="S200" s="90"/>
      <c r="T200" s="90"/>
      <c r="U200" s="90"/>
      <c r="V200" s="90"/>
      <c r="W200" s="90"/>
      <c r="X200" s="90"/>
      <c r="Y200" s="90"/>
      <c r="Z200" s="90"/>
      <c r="AA200" s="90"/>
      <c r="AB200" s="93"/>
      <c r="AC200" s="93"/>
      <c r="AD200" s="93"/>
      <c r="AE200" s="35"/>
    </row>
    <row r="201" spans="1:31" ht="30" x14ac:dyDescent="0.25">
      <c r="A201" s="130"/>
      <c r="B201" s="97"/>
      <c r="C201" s="93"/>
      <c r="D201" s="93"/>
      <c r="E201" s="61" t="s">
        <v>11</v>
      </c>
      <c r="F201" s="45">
        <v>46685569.399999999</v>
      </c>
      <c r="G201" s="45">
        <v>2890502.89</v>
      </c>
      <c r="H201" s="45">
        <v>3171364.66</v>
      </c>
      <c r="I201" s="45">
        <v>2879903.52</v>
      </c>
      <c r="J201" s="45">
        <v>3451775.14</v>
      </c>
      <c r="K201" s="45">
        <v>3513204.06</v>
      </c>
      <c r="L201" s="45">
        <v>1413881.26</v>
      </c>
      <c r="M201" s="45">
        <v>1034189.03</v>
      </c>
      <c r="N201" s="45">
        <v>3577948.2600000007</v>
      </c>
      <c r="O201" s="45">
        <v>4158430.02</v>
      </c>
      <c r="P201" s="45">
        <v>5544366.3899999997</v>
      </c>
      <c r="Q201" s="45">
        <v>5462332.3300000001</v>
      </c>
      <c r="R201" s="90"/>
      <c r="S201" s="90"/>
      <c r="T201" s="90"/>
      <c r="U201" s="90"/>
      <c r="V201" s="90"/>
      <c r="W201" s="90"/>
      <c r="X201" s="90"/>
      <c r="Y201" s="90"/>
      <c r="Z201" s="90"/>
      <c r="AA201" s="90"/>
      <c r="AB201" s="93"/>
      <c r="AC201" s="93"/>
      <c r="AD201" s="93"/>
      <c r="AE201" s="35"/>
    </row>
    <row r="202" spans="1:31" ht="30" x14ac:dyDescent="0.25">
      <c r="A202" s="130"/>
      <c r="B202" s="97"/>
      <c r="C202" s="93"/>
      <c r="D202" s="93"/>
      <c r="E202" s="61" t="s">
        <v>12</v>
      </c>
      <c r="F202" s="45">
        <f t="shared" si="99"/>
        <v>5738242.5700000003</v>
      </c>
      <c r="G202" s="45">
        <v>0</v>
      </c>
      <c r="H202" s="45">
        <v>0</v>
      </c>
      <c r="I202" s="45">
        <v>0</v>
      </c>
      <c r="J202" s="45">
        <v>0</v>
      </c>
      <c r="K202" s="45">
        <v>0</v>
      </c>
      <c r="L202" s="45">
        <v>2630631.2599999998</v>
      </c>
      <c r="M202" s="45">
        <v>3107611.31</v>
      </c>
      <c r="N202" s="45">
        <v>0</v>
      </c>
      <c r="O202" s="45">
        <v>0</v>
      </c>
      <c r="P202" s="45">
        <v>0</v>
      </c>
      <c r="Q202" s="45">
        <v>0</v>
      </c>
      <c r="R202" s="90"/>
      <c r="S202" s="90"/>
      <c r="T202" s="90"/>
      <c r="U202" s="90"/>
      <c r="V202" s="90"/>
      <c r="W202" s="90"/>
      <c r="X202" s="90"/>
      <c r="Y202" s="90"/>
      <c r="Z202" s="90"/>
      <c r="AA202" s="90"/>
      <c r="AB202" s="93"/>
      <c r="AC202" s="93"/>
      <c r="AD202" s="93"/>
      <c r="AE202" s="35"/>
    </row>
    <row r="203" spans="1:31" ht="30" x14ac:dyDescent="0.25">
      <c r="A203" s="130"/>
      <c r="B203" s="97"/>
      <c r="C203" s="93"/>
      <c r="D203" s="93"/>
      <c r="E203" s="61" t="s">
        <v>13</v>
      </c>
      <c r="F203" s="45">
        <f t="shared" si="99"/>
        <v>0</v>
      </c>
      <c r="G203" s="45">
        <v>0</v>
      </c>
      <c r="H203" s="45">
        <v>0</v>
      </c>
      <c r="I203" s="45">
        <v>0</v>
      </c>
      <c r="J203" s="45">
        <v>0</v>
      </c>
      <c r="K203" s="45">
        <v>0</v>
      </c>
      <c r="L203" s="45">
        <v>0</v>
      </c>
      <c r="M203" s="45">
        <v>0</v>
      </c>
      <c r="N203" s="45">
        <v>0</v>
      </c>
      <c r="O203" s="45">
        <v>0</v>
      </c>
      <c r="P203" s="45">
        <v>0</v>
      </c>
      <c r="Q203" s="45">
        <v>0</v>
      </c>
      <c r="R203" s="90"/>
      <c r="S203" s="90"/>
      <c r="T203" s="90"/>
      <c r="U203" s="90"/>
      <c r="V203" s="90"/>
      <c r="W203" s="90"/>
      <c r="X203" s="90"/>
      <c r="Y203" s="90"/>
      <c r="Z203" s="90"/>
      <c r="AA203" s="90"/>
      <c r="AB203" s="93"/>
      <c r="AC203" s="93"/>
      <c r="AD203" s="93"/>
      <c r="AE203" s="35"/>
    </row>
    <row r="204" spans="1:31" x14ac:dyDescent="0.25">
      <c r="A204" s="131"/>
      <c r="B204" s="98"/>
      <c r="C204" s="94"/>
      <c r="D204" s="94"/>
      <c r="E204" s="61" t="s">
        <v>14</v>
      </c>
      <c r="F204" s="45">
        <f t="shared" si="99"/>
        <v>0</v>
      </c>
      <c r="G204" s="45">
        <v>0</v>
      </c>
      <c r="H204" s="45">
        <v>0</v>
      </c>
      <c r="I204" s="45">
        <v>0</v>
      </c>
      <c r="J204" s="45">
        <v>0</v>
      </c>
      <c r="K204" s="45">
        <v>0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0</v>
      </c>
      <c r="R204" s="91"/>
      <c r="S204" s="91"/>
      <c r="T204" s="91"/>
      <c r="U204" s="91"/>
      <c r="V204" s="91"/>
      <c r="W204" s="91"/>
      <c r="X204" s="91"/>
      <c r="Y204" s="91"/>
      <c r="Z204" s="91"/>
      <c r="AA204" s="91"/>
      <c r="AB204" s="94"/>
      <c r="AC204" s="94"/>
      <c r="AD204" s="94"/>
      <c r="AE204" s="35"/>
    </row>
    <row r="205" spans="1:31" ht="27" customHeight="1" x14ac:dyDescent="0.25">
      <c r="A205" s="67" t="s">
        <v>56</v>
      </c>
      <c r="B205" s="95" t="s">
        <v>170</v>
      </c>
      <c r="C205" s="74">
        <v>618</v>
      </c>
      <c r="D205" s="74">
        <v>1830151182</v>
      </c>
      <c r="E205" s="15" t="s">
        <v>9</v>
      </c>
      <c r="F205" s="8">
        <f>F206</f>
        <v>1695610</v>
      </c>
      <c r="G205" s="8">
        <f t="shared" ref="G205:Q205" si="105">G206+G210</f>
        <v>101105</v>
      </c>
      <c r="H205" s="8">
        <f t="shared" si="105"/>
        <v>113053</v>
      </c>
      <c r="I205" s="8">
        <f t="shared" si="105"/>
        <v>104693</v>
      </c>
      <c r="J205" s="8">
        <f t="shared" si="105"/>
        <v>101182</v>
      </c>
      <c r="K205" s="8">
        <f t="shared" si="105"/>
        <v>115738</v>
      </c>
      <c r="L205" s="8">
        <f t="shared" si="105"/>
        <v>113776</v>
      </c>
      <c r="M205" s="8">
        <f t="shared" si="105"/>
        <v>129656</v>
      </c>
      <c r="N205" s="8">
        <f t="shared" si="105"/>
        <v>134039</v>
      </c>
      <c r="O205" s="8">
        <f t="shared" si="105"/>
        <v>145336</v>
      </c>
      <c r="P205" s="45">
        <f t="shared" si="105"/>
        <v>186294</v>
      </c>
      <c r="Q205" s="45">
        <f t="shared" si="105"/>
        <v>186294</v>
      </c>
      <c r="R205" s="81" t="s">
        <v>137</v>
      </c>
      <c r="S205" s="81" t="s">
        <v>138</v>
      </c>
      <c r="T205" s="81"/>
      <c r="U205" s="81"/>
      <c r="V205" s="81"/>
      <c r="W205" s="81"/>
      <c r="X205" s="81"/>
      <c r="Y205" s="81"/>
      <c r="Z205" s="81"/>
      <c r="AA205" s="81"/>
      <c r="AB205" s="74"/>
      <c r="AC205" s="74">
        <v>100</v>
      </c>
      <c r="AD205" s="74">
        <v>100</v>
      </c>
      <c r="AE205" s="35"/>
    </row>
    <row r="206" spans="1:31" ht="30" x14ac:dyDescent="0.25">
      <c r="A206" s="67"/>
      <c r="B206" s="95"/>
      <c r="C206" s="74"/>
      <c r="D206" s="74"/>
      <c r="E206" s="15" t="s">
        <v>10</v>
      </c>
      <c r="F206" s="8">
        <f>F208</f>
        <v>1695610</v>
      </c>
      <c r="G206" s="8">
        <f t="shared" ref="G206:Q206" si="106">SUM(G207:G209)</f>
        <v>101105</v>
      </c>
      <c r="H206" s="8">
        <f t="shared" si="106"/>
        <v>113053</v>
      </c>
      <c r="I206" s="8">
        <f t="shared" si="106"/>
        <v>104693</v>
      </c>
      <c r="J206" s="8">
        <f t="shared" si="106"/>
        <v>101182</v>
      </c>
      <c r="K206" s="8">
        <f t="shared" si="106"/>
        <v>115738</v>
      </c>
      <c r="L206" s="8">
        <f t="shared" si="106"/>
        <v>113776</v>
      </c>
      <c r="M206" s="8">
        <f t="shared" si="106"/>
        <v>129656</v>
      </c>
      <c r="N206" s="8">
        <f t="shared" si="106"/>
        <v>134039</v>
      </c>
      <c r="O206" s="8">
        <f t="shared" si="106"/>
        <v>145336</v>
      </c>
      <c r="P206" s="45">
        <f t="shared" si="106"/>
        <v>186294</v>
      </c>
      <c r="Q206" s="45">
        <f t="shared" si="106"/>
        <v>186294</v>
      </c>
      <c r="R206" s="81"/>
      <c r="S206" s="81"/>
      <c r="T206" s="81"/>
      <c r="U206" s="81"/>
      <c r="V206" s="81"/>
      <c r="W206" s="81"/>
      <c r="X206" s="81"/>
      <c r="Y206" s="81"/>
      <c r="Z206" s="81"/>
      <c r="AA206" s="81"/>
      <c r="AB206" s="74"/>
      <c r="AC206" s="74"/>
      <c r="AD206" s="74"/>
      <c r="AE206" s="35"/>
    </row>
    <row r="207" spans="1:31" ht="30" x14ac:dyDescent="0.25">
      <c r="A207" s="67"/>
      <c r="B207" s="95"/>
      <c r="C207" s="74"/>
      <c r="D207" s="74"/>
      <c r="E207" s="15" t="s">
        <v>11</v>
      </c>
      <c r="F207" s="8">
        <f t="shared" si="99"/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45">
        <v>0</v>
      </c>
      <c r="Q207" s="45">
        <v>0</v>
      </c>
      <c r="R207" s="81"/>
      <c r="S207" s="81"/>
      <c r="T207" s="81"/>
      <c r="U207" s="81"/>
      <c r="V207" s="81"/>
      <c r="W207" s="81"/>
      <c r="X207" s="81"/>
      <c r="Y207" s="81"/>
      <c r="Z207" s="81"/>
      <c r="AA207" s="81"/>
      <c r="AB207" s="74"/>
      <c r="AC207" s="74"/>
      <c r="AD207" s="74"/>
      <c r="AE207" s="35"/>
    </row>
    <row r="208" spans="1:31" ht="30" x14ac:dyDescent="0.25">
      <c r="A208" s="67"/>
      <c r="B208" s="95"/>
      <c r="C208" s="74"/>
      <c r="D208" s="74"/>
      <c r="E208" s="15" t="s">
        <v>12</v>
      </c>
      <c r="F208" s="8">
        <v>1695610</v>
      </c>
      <c r="G208" s="8">
        <v>101105</v>
      </c>
      <c r="H208" s="8">
        <v>113053</v>
      </c>
      <c r="I208" s="8">
        <v>104693</v>
      </c>
      <c r="J208" s="8">
        <v>101182</v>
      </c>
      <c r="K208" s="8">
        <v>115738</v>
      </c>
      <c r="L208" s="8">
        <v>113776</v>
      </c>
      <c r="M208" s="8">
        <v>129656</v>
      </c>
      <c r="N208" s="8">
        <v>134039</v>
      </c>
      <c r="O208" s="8">
        <v>145336</v>
      </c>
      <c r="P208" s="45">
        <v>186294</v>
      </c>
      <c r="Q208" s="45">
        <v>186294</v>
      </c>
      <c r="R208" s="81"/>
      <c r="S208" s="81"/>
      <c r="T208" s="81"/>
      <c r="U208" s="81"/>
      <c r="V208" s="81"/>
      <c r="W208" s="81"/>
      <c r="X208" s="81"/>
      <c r="Y208" s="81"/>
      <c r="Z208" s="81"/>
      <c r="AA208" s="81"/>
      <c r="AB208" s="74"/>
      <c r="AC208" s="74"/>
      <c r="AD208" s="74"/>
      <c r="AE208" s="35"/>
    </row>
    <row r="209" spans="1:31" ht="30" x14ac:dyDescent="0.25">
      <c r="A209" s="67"/>
      <c r="B209" s="95"/>
      <c r="C209" s="74"/>
      <c r="D209" s="74"/>
      <c r="E209" s="15" t="s">
        <v>13</v>
      </c>
      <c r="F209" s="8">
        <f t="shared" si="99"/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45">
        <v>0</v>
      </c>
      <c r="Q209" s="45">
        <v>0</v>
      </c>
      <c r="R209" s="81"/>
      <c r="S209" s="81"/>
      <c r="T209" s="81"/>
      <c r="U209" s="81"/>
      <c r="V209" s="81"/>
      <c r="W209" s="81"/>
      <c r="X209" s="81"/>
      <c r="Y209" s="81"/>
      <c r="Z209" s="81"/>
      <c r="AA209" s="81"/>
      <c r="AB209" s="74"/>
      <c r="AC209" s="74"/>
      <c r="AD209" s="74"/>
      <c r="AE209" s="35"/>
    </row>
    <row r="210" spans="1:31" x14ac:dyDescent="0.25">
      <c r="A210" s="67"/>
      <c r="B210" s="95"/>
      <c r="C210" s="74"/>
      <c r="D210" s="74"/>
      <c r="E210" s="15" t="s">
        <v>14</v>
      </c>
      <c r="F210" s="8">
        <f t="shared" si="99"/>
        <v>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45">
        <v>0</v>
      </c>
      <c r="Q210" s="45">
        <v>0</v>
      </c>
      <c r="R210" s="81"/>
      <c r="S210" s="81"/>
      <c r="T210" s="81"/>
      <c r="U210" s="81"/>
      <c r="V210" s="81"/>
      <c r="W210" s="81"/>
      <c r="X210" s="81"/>
      <c r="Y210" s="81"/>
      <c r="Z210" s="81"/>
      <c r="AA210" s="81"/>
      <c r="AB210" s="74"/>
      <c r="AC210" s="74"/>
      <c r="AD210" s="74"/>
      <c r="AE210" s="35"/>
    </row>
    <row r="211" spans="1:31" x14ac:dyDescent="0.25">
      <c r="A211" s="67" t="s">
        <v>57</v>
      </c>
      <c r="B211" s="95" t="s">
        <v>171</v>
      </c>
      <c r="C211" s="74">
        <v>618</v>
      </c>
      <c r="D211" s="74"/>
      <c r="E211" s="15" t="s">
        <v>9</v>
      </c>
      <c r="F211" s="8">
        <f>F212</f>
        <v>102897</v>
      </c>
      <c r="G211" s="8">
        <f t="shared" ref="G211:Q211" si="107">G212+G216</f>
        <v>0</v>
      </c>
      <c r="H211" s="8">
        <f t="shared" si="107"/>
        <v>99897</v>
      </c>
      <c r="I211" s="8">
        <f t="shared" si="107"/>
        <v>0</v>
      </c>
      <c r="J211" s="8">
        <f t="shared" si="107"/>
        <v>0</v>
      </c>
      <c r="K211" s="8">
        <f t="shared" si="107"/>
        <v>0</v>
      </c>
      <c r="L211" s="8">
        <f t="shared" si="107"/>
        <v>0</v>
      </c>
      <c r="M211" s="8">
        <f t="shared" si="107"/>
        <v>0</v>
      </c>
      <c r="N211" s="8">
        <f t="shared" si="107"/>
        <v>0</v>
      </c>
      <c r="O211" s="8">
        <f t="shared" si="107"/>
        <v>0</v>
      </c>
      <c r="P211" s="45">
        <f t="shared" si="107"/>
        <v>0</v>
      </c>
      <c r="Q211" s="45">
        <f t="shared" si="107"/>
        <v>0</v>
      </c>
      <c r="R211" s="81" t="s">
        <v>137</v>
      </c>
      <c r="S211" s="81" t="s">
        <v>138</v>
      </c>
      <c r="T211" s="81"/>
      <c r="U211" s="81"/>
      <c r="V211" s="81"/>
      <c r="W211" s="81"/>
      <c r="X211" s="81"/>
      <c r="Y211" s="81"/>
      <c r="Z211" s="81"/>
      <c r="AA211" s="81"/>
      <c r="AB211" s="74"/>
      <c r="AC211" s="74"/>
      <c r="AD211" s="74"/>
      <c r="AE211" s="35"/>
    </row>
    <row r="212" spans="1:31" ht="30" x14ac:dyDescent="0.25">
      <c r="A212" s="67"/>
      <c r="B212" s="95"/>
      <c r="C212" s="74"/>
      <c r="D212" s="74"/>
      <c r="E212" s="15" t="s">
        <v>10</v>
      </c>
      <c r="F212" s="8">
        <f>F213</f>
        <v>102897</v>
      </c>
      <c r="G212" s="8">
        <f t="shared" ref="G212:Q212" si="108">SUM(G213:G215)</f>
        <v>0</v>
      </c>
      <c r="H212" s="8">
        <f t="shared" si="108"/>
        <v>99897</v>
      </c>
      <c r="I212" s="8">
        <f t="shared" si="108"/>
        <v>0</v>
      </c>
      <c r="J212" s="8">
        <f t="shared" si="108"/>
        <v>0</v>
      </c>
      <c r="K212" s="8">
        <f t="shared" si="108"/>
        <v>0</v>
      </c>
      <c r="L212" s="8">
        <f t="shared" si="108"/>
        <v>0</v>
      </c>
      <c r="M212" s="8">
        <f t="shared" si="108"/>
        <v>0</v>
      </c>
      <c r="N212" s="8">
        <f t="shared" si="108"/>
        <v>0</v>
      </c>
      <c r="O212" s="8">
        <f t="shared" si="108"/>
        <v>0</v>
      </c>
      <c r="P212" s="45">
        <f t="shared" si="108"/>
        <v>0</v>
      </c>
      <c r="Q212" s="45">
        <f t="shared" si="108"/>
        <v>0</v>
      </c>
      <c r="R212" s="81"/>
      <c r="S212" s="81"/>
      <c r="T212" s="81"/>
      <c r="U212" s="81"/>
      <c r="V212" s="81"/>
      <c r="W212" s="81"/>
      <c r="X212" s="81"/>
      <c r="Y212" s="81"/>
      <c r="Z212" s="81"/>
      <c r="AA212" s="81"/>
      <c r="AB212" s="74"/>
      <c r="AC212" s="74"/>
      <c r="AD212" s="74"/>
      <c r="AE212" s="35"/>
    </row>
    <row r="213" spans="1:31" ht="30" x14ac:dyDescent="0.25">
      <c r="A213" s="67"/>
      <c r="B213" s="95"/>
      <c r="C213" s="74"/>
      <c r="D213" s="74"/>
      <c r="E213" s="15" t="s">
        <v>11</v>
      </c>
      <c r="F213" s="8">
        <v>102897</v>
      </c>
      <c r="G213" s="8">
        <v>0</v>
      </c>
      <c r="H213" s="8">
        <v>99897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45">
        <v>0</v>
      </c>
      <c r="Q213" s="45">
        <v>0</v>
      </c>
      <c r="R213" s="81"/>
      <c r="S213" s="81"/>
      <c r="T213" s="81"/>
      <c r="U213" s="81"/>
      <c r="V213" s="81"/>
      <c r="W213" s="81"/>
      <c r="X213" s="81"/>
      <c r="Y213" s="81"/>
      <c r="Z213" s="81"/>
      <c r="AA213" s="81"/>
      <c r="AB213" s="74"/>
      <c r="AC213" s="74"/>
      <c r="AD213" s="74"/>
      <c r="AE213" s="35"/>
    </row>
    <row r="214" spans="1:31" ht="30" x14ac:dyDescent="0.25">
      <c r="A214" s="67"/>
      <c r="B214" s="95"/>
      <c r="C214" s="74"/>
      <c r="D214" s="74"/>
      <c r="E214" s="15" t="s">
        <v>12</v>
      </c>
      <c r="F214" s="8">
        <f t="shared" si="99"/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45">
        <v>0</v>
      </c>
      <c r="Q214" s="45">
        <v>0</v>
      </c>
      <c r="R214" s="81"/>
      <c r="S214" s="81"/>
      <c r="T214" s="81"/>
      <c r="U214" s="81"/>
      <c r="V214" s="81"/>
      <c r="W214" s="81"/>
      <c r="X214" s="81"/>
      <c r="Y214" s="81"/>
      <c r="Z214" s="81"/>
      <c r="AA214" s="81"/>
      <c r="AB214" s="74"/>
      <c r="AC214" s="74"/>
      <c r="AD214" s="74"/>
      <c r="AE214" s="35"/>
    </row>
    <row r="215" spans="1:31" ht="30" x14ac:dyDescent="0.25">
      <c r="A215" s="67"/>
      <c r="B215" s="95"/>
      <c r="C215" s="74"/>
      <c r="D215" s="74"/>
      <c r="E215" s="15" t="s">
        <v>13</v>
      </c>
      <c r="F215" s="8">
        <f t="shared" si="99"/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45">
        <v>0</v>
      </c>
      <c r="Q215" s="45">
        <v>0</v>
      </c>
      <c r="R215" s="81"/>
      <c r="S215" s="81"/>
      <c r="T215" s="81"/>
      <c r="U215" s="81"/>
      <c r="V215" s="81"/>
      <c r="W215" s="81"/>
      <c r="X215" s="81"/>
      <c r="Y215" s="81"/>
      <c r="Z215" s="81"/>
      <c r="AA215" s="81"/>
      <c r="AB215" s="74"/>
      <c r="AC215" s="74"/>
      <c r="AD215" s="74"/>
      <c r="AE215" s="35"/>
    </row>
    <row r="216" spans="1:31" x14ac:dyDescent="0.25">
      <c r="A216" s="67"/>
      <c r="B216" s="95"/>
      <c r="C216" s="74"/>
      <c r="D216" s="74"/>
      <c r="E216" s="15" t="s">
        <v>14</v>
      </c>
      <c r="F216" s="8">
        <f t="shared" si="99"/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45">
        <v>0</v>
      </c>
      <c r="Q216" s="45">
        <v>0</v>
      </c>
      <c r="R216" s="81"/>
      <c r="S216" s="81"/>
      <c r="T216" s="81"/>
      <c r="U216" s="81"/>
      <c r="V216" s="81"/>
      <c r="W216" s="81"/>
      <c r="X216" s="81"/>
      <c r="Y216" s="81"/>
      <c r="Z216" s="81"/>
      <c r="AA216" s="81"/>
      <c r="AB216" s="74"/>
      <c r="AC216" s="74"/>
      <c r="AD216" s="74"/>
      <c r="AE216" s="35"/>
    </row>
    <row r="217" spans="1:31" ht="15" customHeight="1" x14ac:dyDescent="0.25">
      <c r="A217" s="67" t="s">
        <v>85</v>
      </c>
      <c r="B217" s="95" t="s">
        <v>172</v>
      </c>
      <c r="C217" s="74">
        <v>618</v>
      </c>
      <c r="D217" s="74"/>
      <c r="E217" s="15" t="s">
        <v>9</v>
      </c>
      <c r="F217" s="8">
        <f t="shared" si="99"/>
        <v>172312.36</v>
      </c>
      <c r="G217" s="8">
        <f t="shared" ref="G217:Q217" si="109">G218+G222</f>
        <v>0</v>
      </c>
      <c r="H217" s="8">
        <f t="shared" si="109"/>
        <v>38252.36</v>
      </c>
      <c r="I217" s="8">
        <f t="shared" si="109"/>
        <v>0</v>
      </c>
      <c r="J217" s="8">
        <f t="shared" si="109"/>
        <v>0</v>
      </c>
      <c r="K217" s="8">
        <f t="shared" si="109"/>
        <v>0</v>
      </c>
      <c r="L217" s="8">
        <f t="shared" si="109"/>
        <v>0</v>
      </c>
      <c r="M217" s="8">
        <f t="shared" si="109"/>
        <v>134060</v>
      </c>
      <c r="N217" s="8">
        <f t="shared" si="109"/>
        <v>0</v>
      </c>
      <c r="O217" s="8">
        <f t="shared" si="109"/>
        <v>0</v>
      </c>
      <c r="P217" s="45">
        <f t="shared" si="109"/>
        <v>0</v>
      </c>
      <c r="Q217" s="45">
        <f t="shared" si="109"/>
        <v>0</v>
      </c>
      <c r="R217" s="81" t="s">
        <v>137</v>
      </c>
      <c r="S217" s="81" t="s">
        <v>138</v>
      </c>
      <c r="T217" s="81"/>
      <c r="U217" s="81"/>
      <c r="V217" s="81"/>
      <c r="W217" s="81"/>
      <c r="X217" s="81"/>
      <c r="Y217" s="81"/>
      <c r="Z217" s="81"/>
      <c r="AA217" s="81"/>
      <c r="AB217" s="74"/>
      <c r="AC217" s="74"/>
      <c r="AD217" s="74"/>
      <c r="AE217" s="35"/>
    </row>
    <row r="218" spans="1:31" ht="30" x14ac:dyDescent="0.25">
      <c r="A218" s="67"/>
      <c r="B218" s="95"/>
      <c r="C218" s="74"/>
      <c r="D218" s="74"/>
      <c r="E218" s="15" t="s">
        <v>10</v>
      </c>
      <c r="F218" s="8">
        <f t="shared" si="99"/>
        <v>172312.36</v>
      </c>
      <c r="G218" s="8">
        <f t="shared" ref="G218:Q218" si="110">SUM(G219:G221)</f>
        <v>0</v>
      </c>
      <c r="H218" s="8">
        <f t="shared" si="110"/>
        <v>38252.36</v>
      </c>
      <c r="I218" s="8">
        <f t="shared" si="110"/>
        <v>0</v>
      </c>
      <c r="J218" s="8">
        <f t="shared" si="110"/>
        <v>0</v>
      </c>
      <c r="K218" s="8">
        <f t="shared" si="110"/>
        <v>0</v>
      </c>
      <c r="L218" s="8">
        <f t="shared" si="110"/>
        <v>0</v>
      </c>
      <c r="M218" s="8">
        <f t="shared" si="110"/>
        <v>134060</v>
      </c>
      <c r="N218" s="8">
        <f t="shared" si="110"/>
        <v>0</v>
      </c>
      <c r="O218" s="8">
        <f t="shared" si="110"/>
        <v>0</v>
      </c>
      <c r="P218" s="45">
        <f t="shared" si="110"/>
        <v>0</v>
      </c>
      <c r="Q218" s="45">
        <f t="shared" si="110"/>
        <v>0</v>
      </c>
      <c r="R218" s="81"/>
      <c r="S218" s="81"/>
      <c r="T218" s="81"/>
      <c r="U218" s="81"/>
      <c r="V218" s="81"/>
      <c r="W218" s="81"/>
      <c r="X218" s="81"/>
      <c r="Y218" s="81"/>
      <c r="Z218" s="81"/>
      <c r="AA218" s="81"/>
      <c r="AB218" s="74"/>
      <c r="AC218" s="74"/>
      <c r="AD218" s="74"/>
      <c r="AE218" s="35"/>
    </row>
    <row r="219" spans="1:31" ht="30" x14ac:dyDescent="0.25">
      <c r="A219" s="67"/>
      <c r="B219" s="95"/>
      <c r="C219" s="74"/>
      <c r="D219" s="74"/>
      <c r="E219" s="15" t="s">
        <v>11</v>
      </c>
      <c r="F219" s="8">
        <f t="shared" si="99"/>
        <v>172312.36</v>
      </c>
      <c r="G219" s="8">
        <v>0</v>
      </c>
      <c r="H219" s="8">
        <v>38252.36</v>
      </c>
      <c r="I219" s="8">
        <v>0</v>
      </c>
      <c r="J219" s="8">
        <v>0</v>
      </c>
      <c r="K219" s="8">
        <v>0</v>
      </c>
      <c r="L219" s="8">
        <v>0</v>
      </c>
      <c r="M219" s="8">
        <v>134060</v>
      </c>
      <c r="N219" s="8">
        <v>0</v>
      </c>
      <c r="O219" s="8">
        <v>0</v>
      </c>
      <c r="P219" s="45">
        <v>0</v>
      </c>
      <c r="Q219" s="45">
        <v>0</v>
      </c>
      <c r="R219" s="81"/>
      <c r="S219" s="81"/>
      <c r="T219" s="81"/>
      <c r="U219" s="81"/>
      <c r="V219" s="81"/>
      <c r="W219" s="81"/>
      <c r="X219" s="81"/>
      <c r="Y219" s="81"/>
      <c r="Z219" s="81"/>
      <c r="AA219" s="81"/>
      <c r="AB219" s="74"/>
      <c r="AC219" s="74"/>
      <c r="AD219" s="74"/>
      <c r="AE219" s="35"/>
    </row>
    <row r="220" spans="1:31" ht="30" x14ac:dyDescent="0.25">
      <c r="A220" s="67"/>
      <c r="B220" s="95"/>
      <c r="C220" s="74"/>
      <c r="D220" s="74"/>
      <c r="E220" s="15" t="s">
        <v>12</v>
      </c>
      <c r="F220" s="8">
        <f t="shared" si="99"/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45">
        <v>0</v>
      </c>
      <c r="Q220" s="45">
        <v>0</v>
      </c>
      <c r="R220" s="81"/>
      <c r="S220" s="81"/>
      <c r="T220" s="81"/>
      <c r="U220" s="81"/>
      <c r="V220" s="81"/>
      <c r="W220" s="81"/>
      <c r="X220" s="81"/>
      <c r="Y220" s="81"/>
      <c r="Z220" s="81"/>
      <c r="AA220" s="81"/>
      <c r="AB220" s="74"/>
      <c r="AC220" s="74"/>
      <c r="AD220" s="74"/>
      <c r="AE220" s="35"/>
    </row>
    <row r="221" spans="1:31" ht="30" x14ac:dyDescent="0.25">
      <c r="A221" s="67"/>
      <c r="B221" s="95"/>
      <c r="C221" s="74"/>
      <c r="D221" s="74"/>
      <c r="E221" s="15" t="s">
        <v>13</v>
      </c>
      <c r="F221" s="8">
        <f t="shared" si="99"/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45">
        <v>0</v>
      </c>
      <c r="Q221" s="45">
        <v>0</v>
      </c>
      <c r="R221" s="81"/>
      <c r="S221" s="81"/>
      <c r="T221" s="81"/>
      <c r="U221" s="81"/>
      <c r="V221" s="81"/>
      <c r="W221" s="81"/>
      <c r="X221" s="81"/>
      <c r="Y221" s="81"/>
      <c r="Z221" s="81"/>
      <c r="AA221" s="81"/>
      <c r="AB221" s="74"/>
      <c r="AC221" s="74"/>
      <c r="AD221" s="74"/>
      <c r="AE221" s="35"/>
    </row>
    <row r="222" spans="1:31" x14ac:dyDescent="0.25">
      <c r="A222" s="67"/>
      <c r="B222" s="95"/>
      <c r="C222" s="74"/>
      <c r="D222" s="74"/>
      <c r="E222" s="15" t="s">
        <v>14</v>
      </c>
      <c r="F222" s="8">
        <f t="shared" si="99"/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45">
        <v>0</v>
      </c>
      <c r="Q222" s="45">
        <v>0</v>
      </c>
      <c r="R222" s="81"/>
      <c r="S222" s="81"/>
      <c r="T222" s="81"/>
      <c r="U222" s="81"/>
      <c r="V222" s="81"/>
      <c r="W222" s="81"/>
      <c r="X222" s="81"/>
      <c r="Y222" s="81"/>
      <c r="Z222" s="81"/>
      <c r="AA222" s="81"/>
      <c r="AB222" s="74"/>
      <c r="AC222" s="74"/>
      <c r="AD222" s="74"/>
      <c r="AE222" s="35"/>
    </row>
    <row r="223" spans="1:31" x14ac:dyDescent="0.25">
      <c r="A223" s="67" t="s">
        <v>86</v>
      </c>
      <c r="B223" s="95" t="s">
        <v>173</v>
      </c>
      <c r="C223" s="74">
        <v>618</v>
      </c>
      <c r="D223" s="74">
        <v>1830120010</v>
      </c>
      <c r="E223" s="15" t="s">
        <v>9</v>
      </c>
      <c r="F223" s="8">
        <v>4567092.8600000003</v>
      </c>
      <c r="G223" s="8">
        <f t="shared" ref="G223:Q223" si="111">G224+G228</f>
        <v>0</v>
      </c>
      <c r="H223" s="8">
        <f t="shared" si="111"/>
        <v>900000</v>
      </c>
      <c r="I223" s="8">
        <f t="shared" si="111"/>
        <v>40528</v>
      </c>
      <c r="J223" s="8">
        <f t="shared" si="111"/>
        <v>213709.52</v>
      </c>
      <c r="K223" s="8">
        <f t="shared" si="111"/>
        <v>110693.62</v>
      </c>
      <c r="L223" s="8">
        <f t="shared" si="111"/>
        <v>582458.90999999992</v>
      </c>
      <c r="M223" s="8">
        <f t="shared" si="111"/>
        <v>1170847.1100000001</v>
      </c>
      <c r="N223" s="8">
        <f t="shared" si="111"/>
        <v>526458.16</v>
      </c>
      <c r="O223" s="8">
        <f t="shared" si="111"/>
        <v>254892.69</v>
      </c>
      <c r="P223" s="45">
        <f t="shared" si="111"/>
        <v>1895916.35</v>
      </c>
      <c r="Q223" s="45">
        <f t="shared" si="111"/>
        <v>1895916.35</v>
      </c>
      <c r="R223" s="81" t="s">
        <v>137</v>
      </c>
      <c r="S223" s="81" t="s">
        <v>138</v>
      </c>
      <c r="T223" s="81"/>
      <c r="U223" s="81"/>
      <c r="V223" s="81"/>
      <c r="W223" s="81"/>
      <c r="X223" s="81"/>
      <c r="Y223" s="81"/>
      <c r="Z223" s="81"/>
      <c r="AA223" s="81"/>
      <c r="AB223" s="74"/>
      <c r="AC223" s="74">
        <v>100</v>
      </c>
      <c r="AD223" s="74">
        <v>100</v>
      </c>
      <c r="AE223" s="35"/>
    </row>
    <row r="224" spans="1:31" ht="30" x14ac:dyDescent="0.25">
      <c r="A224" s="67"/>
      <c r="B224" s="95"/>
      <c r="C224" s="74"/>
      <c r="D224" s="74"/>
      <c r="E224" s="15" t="s">
        <v>10</v>
      </c>
      <c r="F224" s="8">
        <f>F223</f>
        <v>4567092.8600000003</v>
      </c>
      <c r="G224" s="8">
        <f t="shared" ref="G224:Q224" si="112">SUM(G225:G227)</f>
        <v>0</v>
      </c>
      <c r="H224" s="8">
        <f t="shared" si="112"/>
        <v>900000</v>
      </c>
      <c r="I224" s="8">
        <f t="shared" si="112"/>
        <v>40528</v>
      </c>
      <c r="J224" s="8">
        <f t="shared" si="112"/>
        <v>213709.52</v>
      </c>
      <c r="K224" s="8">
        <f t="shared" si="112"/>
        <v>110693.62</v>
      </c>
      <c r="L224" s="8">
        <f t="shared" si="112"/>
        <v>582458.90999999992</v>
      </c>
      <c r="M224" s="8">
        <f t="shared" si="112"/>
        <v>1170847.1100000001</v>
      </c>
      <c r="N224" s="8">
        <f t="shared" si="112"/>
        <v>526458.16</v>
      </c>
      <c r="O224" s="8">
        <f t="shared" si="112"/>
        <v>254892.69</v>
      </c>
      <c r="P224" s="45">
        <f t="shared" si="112"/>
        <v>1895916.35</v>
      </c>
      <c r="Q224" s="45">
        <f t="shared" si="112"/>
        <v>1895916.35</v>
      </c>
      <c r="R224" s="81"/>
      <c r="S224" s="81"/>
      <c r="T224" s="81"/>
      <c r="U224" s="81"/>
      <c r="V224" s="81"/>
      <c r="W224" s="81"/>
      <c r="X224" s="81"/>
      <c r="Y224" s="81"/>
      <c r="Z224" s="81"/>
      <c r="AA224" s="81"/>
      <c r="AB224" s="74"/>
      <c r="AC224" s="74"/>
      <c r="AD224" s="74"/>
      <c r="AE224" s="35"/>
    </row>
    <row r="225" spans="1:31" ht="30" x14ac:dyDescent="0.25">
      <c r="A225" s="67"/>
      <c r="B225" s="95"/>
      <c r="C225" s="74"/>
      <c r="D225" s="74"/>
      <c r="E225" s="15" t="s">
        <v>11</v>
      </c>
      <c r="F225" s="8">
        <v>3456168.59</v>
      </c>
      <c r="G225" s="8">
        <v>0</v>
      </c>
      <c r="H225" s="8">
        <v>900000</v>
      </c>
      <c r="I225" s="8">
        <v>40528</v>
      </c>
      <c r="J225" s="8">
        <v>213709.52</v>
      </c>
      <c r="K225" s="8">
        <v>110693.62</v>
      </c>
      <c r="L225" s="8">
        <v>342458.91</v>
      </c>
      <c r="M225" s="8">
        <v>299922.84000000003</v>
      </c>
      <c r="N225" s="8">
        <v>526458.16</v>
      </c>
      <c r="O225" s="8">
        <v>254892.69</v>
      </c>
      <c r="P225" s="45">
        <v>1895916.35</v>
      </c>
      <c r="Q225" s="45">
        <f>P225</f>
        <v>1895916.35</v>
      </c>
      <c r="R225" s="81"/>
      <c r="S225" s="81"/>
      <c r="T225" s="81"/>
      <c r="U225" s="81"/>
      <c r="V225" s="81"/>
      <c r="W225" s="81"/>
      <c r="X225" s="81"/>
      <c r="Y225" s="81"/>
      <c r="Z225" s="81"/>
      <c r="AA225" s="81"/>
      <c r="AB225" s="74"/>
      <c r="AC225" s="74"/>
      <c r="AD225" s="74"/>
      <c r="AE225" s="35"/>
    </row>
    <row r="226" spans="1:31" ht="30" x14ac:dyDescent="0.25">
      <c r="A226" s="67"/>
      <c r="B226" s="95"/>
      <c r="C226" s="74"/>
      <c r="D226" s="74"/>
      <c r="E226" s="15" t="s">
        <v>12</v>
      </c>
      <c r="F226" s="8">
        <v>1110924.27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240000</v>
      </c>
      <c r="M226" s="8">
        <v>870924.27</v>
      </c>
      <c r="N226" s="8">
        <v>0</v>
      </c>
      <c r="O226" s="8">
        <v>0</v>
      </c>
      <c r="P226" s="45">
        <v>0</v>
      </c>
      <c r="Q226" s="45">
        <v>0</v>
      </c>
      <c r="R226" s="81"/>
      <c r="S226" s="81"/>
      <c r="T226" s="81"/>
      <c r="U226" s="81"/>
      <c r="V226" s="81"/>
      <c r="W226" s="81"/>
      <c r="X226" s="81"/>
      <c r="Y226" s="81"/>
      <c r="Z226" s="81"/>
      <c r="AA226" s="81"/>
      <c r="AB226" s="74"/>
      <c r="AC226" s="74"/>
      <c r="AD226" s="74"/>
      <c r="AE226" s="35"/>
    </row>
    <row r="227" spans="1:31" ht="30" x14ac:dyDescent="0.25">
      <c r="A227" s="67"/>
      <c r="B227" s="95"/>
      <c r="C227" s="74"/>
      <c r="D227" s="74"/>
      <c r="E227" s="15" t="s">
        <v>13</v>
      </c>
      <c r="F227" s="8">
        <f t="shared" ref="F227:F246" si="113">SUM(G227:Q227)</f>
        <v>0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45">
        <v>0</v>
      </c>
      <c r="Q227" s="45">
        <v>0</v>
      </c>
      <c r="R227" s="81"/>
      <c r="S227" s="81"/>
      <c r="T227" s="81"/>
      <c r="U227" s="81"/>
      <c r="V227" s="81"/>
      <c r="W227" s="81"/>
      <c r="X227" s="81"/>
      <c r="Y227" s="81"/>
      <c r="Z227" s="81"/>
      <c r="AA227" s="81"/>
      <c r="AB227" s="74"/>
      <c r="AC227" s="74"/>
      <c r="AD227" s="74"/>
      <c r="AE227" s="35"/>
    </row>
    <row r="228" spans="1:31" x14ac:dyDescent="0.25">
      <c r="A228" s="67"/>
      <c r="B228" s="95"/>
      <c r="C228" s="74"/>
      <c r="D228" s="74"/>
      <c r="E228" s="15" t="s">
        <v>14</v>
      </c>
      <c r="F228" s="8">
        <f t="shared" si="113"/>
        <v>0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45">
        <v>0</v>
      </c>
      <c r="Q228" s="45">
        <v>0</v>
      </c>
      <c r="R228" s="81"/>
      <c r="S228" s="81"/>
      <c r="T228" s="81"/>
      <c r="U228" s="81"/>
      <c r="V228" s="81"/>
      <c r="W228" s="81"/>
      <c r="X228" s="81"/>
      <c r="Y228" s="81"/>
      <c r="Z228" s="81"/>
      <c r="AA228" s="81"/>
      <c r="AB228" s="74"/>
      <c r="AC228" s="74"/>
      <c r="AD228" s="74"/>
      <c r="AE228" s="35"/>
    </row>
    <row r="229" spans="1:31" ht="15" customHeight="1" x14ac:dyDescent="0.25">
      <c r="A229" s="67" t="s">
        <v>88</v>
      </c>
      <c r="B229" s="95" t="s">
        <v>174</v>
      </c>
      <c r="C229" s="74">
        <v>618</v>
      </c>
      <c r="D229" s="74"/>
      <c r="E229" s="15" t="s">
        <v>9</v>
      </c>
      <c r="F229" s="8">
        <f>F230</f>
        <v>103462.19</v>
      </c>
      <c r="G229" s="8">
        <f t="shared" ref="G229:Q229" si="114">G230+G234</f>
        <v>0</v>
      </c>
      <c r="H229" s="8">
        <f t="shared" si="114"/>
        <v>0</v>
      </c>
      <c r="I229" s="8">
        <f t="shared" si="114"/>
        <v>0</v>
      </c>
      <c r="J229" s="8">
        <f t="shared" si="114"/>
        <v>0</v>
      </c>
      <c r="K229" s="8">
        <f t="shared" si="114"/>
        <v>0</v>
      </c>
      <c r="L229" s="8">
        <f t="shared" si="114"/>
        <v>0</v>
      </c>
      <c r="M229" s="8">
        <f t="shared" si="114"/>
        <v>0</v>
      </c>
      <c r="N229" s="8">
        <f t="shared" si="114"/>
        <v>51157.75</v>
      </c>
      <c r="O229" s="8">
        <f t="shared" si="114"/>
        <v>7304.44</v>
      </c>
      <c r="P229" s="45">
        <f t="shared" si="114"/>
        <v>0</v>
      </c>
      <c r="Q229" s="45">
        <f t="shared" si="114"/>
        <v>0</v>
      </c>
      <c r="R229" s="81" t="s">
        <v>137</v>
      </c>
      <c r="S229" s="81" t="s">
        <v>138</v>
      </c>
      <c r="T229" s="81"/>
      <c r="U229" s="81"/>
      <c r="V229" s="81"/>
      <c r="W229" s="81"/>
      <c r="X229" s="81"/>
      <c r="Y229" s="81"/>
      <c r="Z229" s="81"/>
      <c r="AA229" s="81"/>
      <c r="AB229" s="74"/>
      <c r="AC229" s="74"/>
      <c r="AD229" s="74"/>
      <c r="AE229" s="35"/>
    </row>
    <row r="230" spans="1:31" ht="30" customHeight="1" x14ac:dyDescent="0.25">
      <c r="A230" s="67"/>
      <c r="B230" s="95"/>
      <c r="C230" s="74"/>
      <c r="D230" s="74"/>
      <c r="E230" s="15" t="s">
        <v>10</v>
      </c>
      <c r="F230" s="8">
        <f>F231</f>
        <v>103462.19</v>
      </c>
      <c r="G230" s="8">
        <f t="shared" ref="G230:Q230" si="115">SUM(G231:G233)</f>
        <v>0</v>
      </c>
      <c r="H230" s="8">
        <f t="shared" si="115"/>
        <v>0</v>
      </c>
      <c r="I230" s="8">
        <f t="shared" si="115"/>
        <v>0</v>
      </c>
      <c r="J230" s="8">
        <f t="shared" si="115"/>
        <v>0</v>
      </c>
      <c r="K230" s="8">
        <f t="shared" si="115"/>
        <v>0</v>
      </c>
      <c r="L230" s="8">
        <f t="shared" si="115"/>
        <v>0</v>
      </c>
      <c r="M230" s="8">
        <f t="shared" si="115"/>
        <v>0</v>
      </c>
      <c r="N230" s="8">
        <f t="shared" si="115"/>
        <v>51157.75</v>
      </c>
      <c r="O230" s="8">
        <f t="shared" si="115"/>
        <v>7304.44</v>
      </c>
      <c r="P230" s="45">
        <f t="shared" si="115"/>
        <v>0</v>
      </c>
      <c r="Q230" s="45">
        <f t="shared" si="115"/>
        <v>0</v>
      </c>
      <c r="R230" s="81"/>
      <c r="S230" s="81"/>
      <c r="T230" s="81"/>
      <c r="U230" s="81"/>
      <c r="V230" s="81"/>
      <c r="W230" s="81"/>
      <c r="X230" s="81"/>
      <c r="Y230" s="81"/>
      <c r="Z230" s="81"/>
      <c r="AA230" s="81"/>
      <c r="AB230" s="74"/>
      <c r="AC230" s="74"/>
      <c r="AD230" s="74"/>
      <c r="AE230" s="35"/>
    </row>
    <row r="231" spans="1:31" ht="33" customHeight="1" x14ac:dyDescent="0.25">
      <c r="A231" s="67"/>
      <c r="B231" s="95"/>
      <c r="C231" s="74"/>
      <c r="D231" s="74"/>
      <c r="E231" s="15" t="s">
        <v>11</v>
      </c>
      <c r="F231" s="8">
        <v>103462.19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51157.75</v>
      </c>
      <c r="O231" s="8">
        <v>7304.44</v>
      </c>
      <c r="P231" s="45">
        <v>0</v>
      </c>
      <c r="Q231" s="45">
        <v>0</v>
      </c>
      <c r="R231" s="81"/>
      <c r="S231" s="81"/>
      <c r="T231" s="81"/>
      <c r="U231" s="81"/>
      <c r="V231" s="81"/>
      <c r="W231" s="81"/>
      <c r="X231" s="81"/>
      <c r="Y231" s="81"/>
      <c r="Z231" s="81"/>
      <c r="AA231" s="81"/>
      <c r="AB231" s="74"/>
      <c r="AC231" s="74"/>
      <c r="AD231" s="74"/>
      <c r="AE231" s="35"/>
    </row>
    <row r="232" spans="1:31" ht="30" x14ac:dyDescent="0.25">
      <c r="A232" s="67"/>
      <c r="B232" s="95"/>
      <c r="C232" s="74"/>
      <c r="D232" s="74"/>
      <c r="E232" s="15" t="s">
        <v>12</v>
      </c>
      <c r="F232" s="8">
        <f t="shared" si="113"/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45">
        <v>0</v>
      </c>
      <c r="Q232" s="45">
        <v>0</v>
      </c>
      <c r="R232" s="81"/>
      <c r="S232" s="81"/>
      <c r="T232" s="81"/>
      <c r="U232" s="81"/>
      <c r="V232" s="81"/>
      <c r="W232" s="81"/>
      <c r="X232" s="81"/>
      <c r="Y232" s="81"/>
      <c r="Z232" s="81"/>
      <c r="AA232" s="81"/>
      <c r="AB232" s="74"/>
      <c r="AC232" s="74"/>
      <c r="AD232" s="74"/>
      <c r="AE232" s="35"/>
    </row>
    <row r="233" spans="1:31" ht="30" x14ac:dyDescent="0.25">
      <c r="A233" s="67"/>
      <c r="B233" s="95"/>
      <c r="C233" s="74"/>
      <c r="D233" s="74"/>
      <c r="E233" s="15" t="s">
        <v>13</v>
      </c>
      <c r="F233" s="8">
        <f t="shared" si="113"/>
        <v>0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45">
        <v>0</v>
      </c>
      <c r="Q233" s="45">
        <v>0</v>
      </c>
      <c r="R233" s="81"/>
      <c r="S233" s="81"/>
      <c r="T233" s="81"/>
      <c r="U233" s="81"/>
      <c r="V233" s="81"/>
      <c r="W233" s="81"/>
      <c r="X233" s="81"/>
      <c r="Y233" s="81"/>
      <c r="Z233" s="81"/>
      <c r="AA233" s="81"/>
      <c r="AB233" s="74"/>
      <c r="AC233" s="74"/>
      <c r="AD233" s="74"/>
      <c r="AE233" s="35"/>
    </row>
    <row r="234" spans="1:31" x14ac:dyDescent="0.25">
      <c r="A234" s="67"/>
      <c r="B234" s="95"/>
      <c r="C234" s="74"/>
      <c r="D234" s="74"/>
      <c r="E234" s="15" t="s">
        <v>14</v>
      </c>
      <c r="F234" s="8">
        <f t="shared" si="113"/>
        <v>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45">
        <v>0</v>
      </c>
      <c r="Q234" s="45">
        <v>0</v>
      </c>
      <c r="R234" s="81"/>
      <c r="S234" s="81"/>
      <c r="T234" s="81"/>
      <c r="U234" s="81"/>
      <c r="V234" s="81"/>
      <c r="W234" s="81"/>
      <c r="X234" s="81"/>
      <c r="Y234" s="81"/>
      <c r="Z234" s="81"/>
      <c r="AA234" s="81"/>
      <c r="AB234" s="74"/>
      <c r="AC234" s="74"/>
      <c r="AD234" s="74"/>
      <c r="AE234" s="35"/>
    </row>
    <row r="235" spans="1:31" ht="15" customHeight="1" x14ac:dyDescent="0.25">
      <c r="A235" s="67" t="s">
        <v>117</v>
      </c>
      <c r="B235" s="95" t="s">
        <v>175</v>
      </c>
      <c r="C235" s="74">
        <v>618</v>
      </c>
      <c r="D235" s="74"/>
      <c r="E235" s="15" t="s">
        <v>9</v>
      </c>
      <c r="F235" s="8">
        <f t="shared" si="113"/>
        <v>710672</v>
      </c>
      <c r="G235" s="8">
        <f t="shared" ref="G235:Q235" si="116">G236+G240</f>
        <v>0</v>
      </c>
      <c r="H235" s="8">
        <f t="shared" si="116"/>
        <v>0</v>
      </c>
      <c r="I235" s="8">
        <f t="shared" si="116"/>
        <v>218882</v>
      </c>
      <c r="J235" s="8">
        <f t="shared" si="116"/>
        <v>194644</v>
      </c>
      <c r="K235" s="8">
        <f t="shared" si="116"/>
        <v>210480</v>
      </c>
      <c r="L235" s="8">
        <f t="shared" si="116"/>
        <v>86666</v>
      </c>
      <c r="M235" s="8">
        <f t="shared" si="116"/>
        <v>0</v>
      </c>
      <c r="N235" s="8">
        <f t="shared" si="116"/>
        <v>0</v>
      </c>
      <c r="O235" s="8">
        <f t="shared" si="116"/>
        <v>0</v>
      </c>
      <c r="P235" s="45">
        <f t="shared" si="116"/>
        <v>0</v>
      </c>
      <c r="Q235" s="45">
        <f t="shared" si="116"/>
        <v>0</v>
      </c>
      <c r="R235" s="81" t="s">
        <v>137</v>
      </c>
      <c r="S235" s="81" t="s">
        <v>138</v>
      </c>
      <c r="T235" s="81"/>
      <c r="U235" s="81"/>
      <c r="V235" s="81"/>
      <c r="W235" s="81"/>
      <c r="X235" s="81"/>
      <c r="Y235" s="81"/>
      <c r="Z235" s="81"/>
      <c r="AA235" s="81"/>
      <c r="AB235" s="74"/>
      <c r="AC235" s="74"/>
      <c r="AD235" s="74"/>
      <c r="AE235" s="35"/>
    </row>
    <row r="236" spans="1:31" ht="30" customHeight="1" x14ac:dyDescent="0.25">
      <c r="A236" s="67"/>
      <c r="B236" s="95"/>
      <c r="C236" s="74"/>
      <c r="D236" s="74"/>
      <c r="E236" s="15" t="s">
        <v>10</v>
      </c>
      <c r="F236" s="8">
        <f t="shared" si="113"/>
        <v>710672</v>
      </c>
      <c r="G236" s="8">
        <f t="shared" ref="G236:Q236" si="117">SUM(G237:G239)</f>
        <v>0</v>
      </c>
      <c r="H236" s="8">
        <f t="shared" si="117"/>
        <v>0</v>
      </c>
      <c r="I236" s="8">
        <f t="shared" si="117"/>
        <v>218882</v>
      </c>
      <c r="J236" s="8">
        <f t="shared" si="117"/>
        <v>194644</v>
      </c>
      <c r="K236" s="8">
        <f t="shared" si="117"/>
        <v>210480</v>
      </c>
      <c r="L236" s="8">
        <f t="shared" si="117"/>
        <v>86666</v>
      </c>
      <c r="M236" s="8">
        <f t="shared" si="117"/>
        <v>0</v>
      </c>
      <c r="N236" s="8">
        <f t="shared" si="117"/>
        <v>0</v>
      </c>
      <c r="O236" s="8">
        <f t="shared" si="117"/>
        <v>0</v>
      </c>
      <c r="P236" s="45">
        <f t="shared" si="117"/>
        <v>0</v>
      </c>
      <c r="Q236" s="45">
        <f t="shared" si="117"/>
        <v>0</v>
      </c>
      <c r="R236" s="81"/>
      <c r="S236" s="81"/>
      <c r="T236" s="81"/>
      <c r="U236" s="81"/>
      <c r="V236" s="81"/>
      <c r="W236" s="81"/>
      <c r="X236" s="81"/>
      <c r="Y236" s="81"/>
      <c r="Z236" s="81"/>
      <c r="AA236" s="81"/>
      <c r="AB236" s="74"/>
      <c r="AC236" s="74"/>
      <c r="AD236" s="74"/>
      <c r="AE236" s="35"/>
    </row>
    <row r="237" spans="1:31" ht="30" x14ac:dyDescent="0.25">
      <c r="A237" s="67"/>
      <c r="B237" s="95"/>
      <c r="C237" s="74"/>
      <c r="D237" s="74"/>
      <c r="E237" s="15" t="s">
        <v>11</v>
      </c>
      <c r="F237" s="8">
        <f t="shared" si="113"/>
        <v>710672</v>
      </c>
      <c r="G237" s="8">
        <v>0</v>
      </c>
      <c r="H237" s="8">
        <v>0</v>
      </c>
      <c r="I237" s="8">
        <v>218882</v>
      </c>
      <c r="J237" s="8">
        <v>194644</v>
      </c>
      <c r="K237" s="8">
        <v>210480</v>
      </c>
      <c r="L237" s="8">
        <v>86666</v>
      </c>
      <c r="M237" s="8">
        <v>0</v>
      </c>
      <c r="N237" s="8">
        <v>0</v>
      </c>
      <c r="O237" s="8">
        <v>0</v>
      </c>
      <c r="P237" s="45">
        <v>0</v>
      </c>
      <c r="Q237" s="45">
        <v>0</v>
      </c>
      <c r="R237" s="81"/>
      <c r="S237" s="81"/>
      <c r="T237" s="81"/>
      <c r="U237" s="81"/>
      <c r="V237" s="81"/>
      <c r="W237" s="81"/>
      <c r="X237" s="81"/>
      <c r="Y237" s="81"/>
      <c r="Z237" s="81"/>
      <c r="AA237" s="81"/>
      <c r="AB237" s="74"/>
      <c r="AC237" s="74"/>
      <c r="AD237" s="74"/>
      <c r="AE237" s="35"/>
    </row>
    <row r="238" spans="1:31" ht="30" x14ac:dyDescent="0.25">
      <c r="A238" s="67"/>
      <c r="B238" s="95"/>
      <c r="C238" s="74"/>
      <c r="D238" s="74"/>
      <c r="E238" s="15" t="s">
        <v>12</v>
      </c>
      <c r="F238" s="8">
        <f t="shared" si="113"/>
        <v>0</v>
      </c>
      <c r="G238" s="8">
        <v>0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45">
        <v>0</v>
      </c>
      <c r="Q238" s="45">
        <v>0</v>
      </c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74"/>
      <c r="AC238" s="74"/>
      <c r="AD238" s="74"/>
      <c r="AE238" s="35"/>
    </row>
    <row r="239" spans="1:31" ht="30" x14ac:dyDescent="0.25">
      <c r="A239" s="67"/>
      <c r="B239" s="95"/>
      <c r="C239" s="74"/>
      <c r="D239" s="74"/>
      <c r="E239" s="15" t="s">
        <v>13</v>
      </c>
      <c r="F239" s="8">
        <f t="shared" si="113"/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45">
        <v>0</v>
      </c>
      <c r="Q239" s="45">
        <v>0</v>
      </c>
      <c r="R239" s="81"/>
      <c r="S239" s="81"/>
      <c r="T239" s="81"/>
      <c r="U239" s="81"/>
      <c r="V239" s="81"/>
      <c r="W239" s="81"/>
      <c r="X239" s="81"/>
      <c r="Y239" s="81"/>
      <c r="Z239" s="81"/>
      <c r="AA239" s="81"/>
      <c r="AB239" s="74"/>
      <c r="AC239" s="74"/>
      <c r="AD239" s="74"/>
      <c r="AE239" s="35"/>
    </row>
    <row r="240" spans="1:31" x14ac:dyDescent="0.25">
      <c r="A240" s="67"/>
      <c r="B240" s="95"/>
      <c r="C240" s="74"/>
      <c r="D240" s="74"/>
      <c r="E240" s="15" t="s">
        <v>14</v>
      </c>
      <c r="F240" s="8">
        <f t="shared" si="113"/>
        <v>0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45">
        <v>0</v>
      </c>
      <c r="Q240" s="45">
        <v>0</v>
      </c>
      <c r="R240" s="81"/>
      <c r="S240" s="81"/>
      <c r="T240" s="81"/>
      <c r="U240" s="81"/>
      <c r="V240" s="81"/>
      <c r="W240" s="81"/>
      <c r="X240" s="81"/>
      <c r="Y240" s="81"/>
      <c r="Z240" s="81"/>
      <c r="AA240" s="81"/>
      <c r="AB240" s="74"/>
      <c r="AC240" s="74"/>
      <c r="AD240" s="74"/>
      <c r="AE240" s="35"/>
    </row>
    <row r="241" spans="1:31" x14ac:dyDescent="0.25">
      <c r="A241" s="67" t="s">
        <v>176</v>
      </c>
      <c r="B241" s="95" t="s">
        <v>177</v>
      </c>
      <c r="C241" s="74">
        <v>618</v>
      </c>
      <c r="D241" s="74"/>
      <c r="E241" s="15" t="s">
        <v>9</v>
      </c>
      <c r="F241" s="8">
        <f t="shared" si="113"/>
        <v>29853</v>
      </c>
      <c r="G241" s="8">
        <f>G242+G246</f>
        <v>0</v>
      </c>
      <c r="H241" s="8">
        <f t="shared" ref="H241:Q241" si="118">H242+H246</f>
        <v>0</v>
      </c>
      <c r="I241" s="8">
        <f t="shared" si="118"/>
        <v>0</v>
      </c>
      <c r="J241" s="8">
        <f t="shared" si="118"/>
        <v>0</v>
      </c>
      <c r="K241" s="8">
        <f t="shared" si="118"/>
        <v>0</v>
      </c>
      <c r="L241" s="8">
        <f t="shared" si="118"/>
        <v>0</v>
      </c>
      <c r="M241" s="8">
        <f t="shared" si="118"/>
        <v>0</v>
      </c>
      <c r="N241" s="8">
        <f t="shared" si="118"/>
        <v>29853</v>
      </c>
      <c r="O241" s="8">
        <f t="shared" si="118"/>
        <v>0</v>
      </c>
      <c r="P241" s="45">
        <f t="shared" si="118"/>
        <v>0</v>
      </c>
      <c r="Q241" s="45">
        <f t="shared" si="118"/>
        <v>0</v>
      </c>
      <c r="R241" s="81" t="s">
        <v>137</v>
      </c>
      <c r="S241" s="81" t="s">
        <v>138</v>
      </c>
      <c r="T241" s="81"/>
      <c r="U241" s="81"/>
      <c r="V241" s="81"/>
      <c r="W241" s="81"/>
      <c r="X241" s="81"/>
      <c r="Y241" s="81"/>
      <c r="Z241" s="81"/>
      <c r="AA241" s="81"/>
      <c r="AB241" s="74"/>
      <c r="AC241" s="74"/>
      <c r="AD241" s="74"/>
      <c r="AE241" s="35"/>
    </row>
    <row r="242" spans="1:31" ht="30" x14ac:dyDescent="0.25">
      <c r="A242" s="67"/>
      <c r="B242" s="95"/>
      <c r="C242" s="74"/>
      <c r="D242" s="74"/>
      <c r="E242" s="15" t="s">
        <v>10</v>
      </c>
      <c r="F242" s="8">
        <f t="shared" si="113"/>
        <v>29853</v>
      </c>
      <c r="G242" s="8">
        <f>SUM(G243:G245)</f>
        <v>0</v>
      </c>
      <c r="H242" s="8">
        <f t="shared" ref="H242:Q242" si="119">SUM(H243:H245)</f>
        <v>0</v>
      </c>
      <c r="I242" s="8">
        <f t="shared" si="119"/>
        <v>0</v>
      </c>
      <c r="J242" s="8">
        <f t="shared" si="119"/>
        <v>0</v>
      </c>
      <c r="K242" s="8">
        <f t="shared" si="119"/>
        <v>0</v>
      </c>
      <c r="L242" s="8">
        <f t="shared" si="119"/>
        <v>0</v>
      </c>
      <c r="M242" s="8">
        <f t="shared" si="119"/>
        <v>0</v>
      </c>
      <c r="N242" s="8">
        <f t="shared" si="119"/>
        <v>29853</v>
      </c>
      <c r="O242" s="8">
        <f t="shared" si="119"/>
        <v>0</v>
      </c>
      <c r="P242" s="45">
        <f t="shared" si="119"/>
        <v>0</v>
      </c>
      <c r="Q242" s="45">
        <f t="shared" si="119"/>
        <v>0</v>
      </c>
      <c r="R242" s="81"/>
      <c r="S242" s="81"/>
      <c r="T242" s="81"/>
      <c r="U242" s="81"/>
      <c r="V242" s="81"/>
      <c r="W242" s="81"/>
      <c r="X242" s="81"/>
      <c r="Y242" s="81"/>
      <c r="Z242" s="81"/>
      <c r="AA242" s="81"/>
      <c r="AB242" s="74"/>
      <c r="AC242" s="74"/>
      <c r="AD242" s="74"/>
      <c r="AE242" s="35"/>
    </row>
    <row r="243" spans="1:31" ht="30" x14ac:dyDescent="0.25">
      <c r="A243" s="67"/>
      <c r="B243" s="95"/>
      <c r="C243" s="74"/>
      <c r="D243" s="74"/>
      <c r="E243" s="15" t="s">
        <v>11</v>
      </c>
      <c r="F243" s="8">
        <f t="shared" si="113"/>
        <v>29853</v>
      </c>
      <c r="G243" s="8">
        <v>0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29853</v>
      </c>
      <c r="O243" s="8">
        <v>0</v>
      </c>
      <c r="P243" s="45">
        <v>0</v>
      </c>
      <c r="Q243" s="45">
        <v>0</v>
      </c>
      <c r="R243" s="81"/>
      <c r="S243" s="81"/>
      <c r="T243" s="81"/>
      <c r="U243" s="81"/>
      <c r="V243" s="81"/>
      <c r="W243" s="81"/>
      <c r="X243" s="81"/>
      <c r="Y243" s="81"/>
      <c r="Z243" s="81"/>
      <c r="AA243" s="81"/>
      <c r="AB243" s="74"/>
      <c r="AC243" s="74"/>
      <c r="AD243" s="74"/>
      <c r="AE243" s="35"/>
    </row>
    <row r="244" spans="1:31" ht="30" x14ac:dyDescent="0.25">
      <c r="A244" s="67"/>
      <c r="B244" s="95"/>
      <c r="C244" s="74"/>
      <c r="D244" s="74"/>
      <c r="E244" s="15" t="s">
        <v>12</v>
      </c>
      <c r="F244" s="8">
        <f t="shared" si="113"/>
        <v>0</v>
      </c>
      <c r="G244" s="8">
        <v>0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</v>
      </c>
      <c r="O244" s="8">
        <v>0</v>
      </c>
      <c r="P244" s="45">
        <v>0</v>
      </c>
      <c r="Q244" s="45">
        <v>0</v>
      </c>
      <c r="R244" s="81"/>
      <c r="S244" s="81"/>
      <c r="T244" s="81"/>
      <c r="U244" s="81"/>
      <c r="V244" s="81"/>
      <c r="W244" s="81"/>
      <c r="X244" s="81"/>
      <c r="Y244" s="81"/>
      <c r="Z244" s="81"/>
      <c r="AA244" s="81"/>
      <c r="AB244" s="74"/>
      <c r="AC244" s="74"/>
      <c r="AD244" s="74"/>
      <c r="AE244" s="35"/>
    </row>
    <row r="245" spans="1:31" ht="30" x14ac:dyDescent="0.25">
      <c r="A245" s="67"/>
      <c r="B245" s="95"/>
      <c r="C245" s="74"/>
      <c r="D245" s="74"/>
      <c r="E245" s="15" t="s">
        <v>13</v>
      </c>
      <c r="F245" s="8">
        <f t="shared" si="113"/>
        <v>0</v>
      </c>
      <c r="G245" s="8">
        <v>0</v>
      </c>
      <c r="H245" s="8"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  <c r="O245" s="8">
        <v>0</v>
      </c>
      <c r="P245" s="45">
        <v>0</v>
      </c>
      <c r="Q245" s="45">
        <v>0</v>
      </c>
      <c r="R245" s="81"/>
      <c r="S245" s="81"/>
      <c r="T245" s="81"/>
      <c r="U245" s="81"/>
      <c r="V245" s="81"/>
      <c r="W245" s="81"/>
      <c r="X245" s="81"/>
      <c r="Y245" s="81"/>
      <c r="Z245" s="81"/>
      <c r="AA245" s="81"/>
      <c r="AB245" s="74"/>
      <c r="AC245" s="74"/>
      <c r="AD245" s="74"/>
      <c r="AE245" s="35"/>
    </row>
    <row r="246" spans="1:31" x14ac:dyDescent="0.25">
      <c r="A246" s="67"/>
      <c r="B246" s="95"/>
      <c r="C246" s="74"/>
      <c r="D246" s="74"/>
      <c r="E246" s="15" t="s">
        <v>14</v>
      </c>
      <c r="F246" s="8">
        <f t="shared" si="113"/>
        <v>0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0</v>
      </c>
      <c r="P246" s="45">
        <v>0</v>
      </c>
      <c r="Q246" s="45">
        <v>0</v>
      </c>
      <c r="R246" s="81"/>
      <c r="S246" s="81"/>
      <c r="T246" s="81"/>
      <c r="U246" s="81"/>
      <c r="V246" s="81"/>
      <c r="W246" s="81"/>
      <c r="X246" s="81"/>
      <c r="Y246" s="81"/>
      <c r="Z246" s="81"/>
      <c r="AA246" s="81"/>
      <c r="AB246" s="74"/>
      <c r="AC246" s="74"/>
      <c r="AD246" s="74"/>
      <c r="AE246" s="35"/>
    </row>
    <row r="247" spans="1:31" s="10" customFormat="1" x14ac:dyDescent="0.25">
      <c r="A247" s="70" t="s">
        <v>34</v>
      </c>
      <c r="B247" s="70"/>
      <c r="C247" s="70"/>
      <c r="D247" s="70"/>
      <c r="E247" s="9" t="s">
        <v>9</v>
      </c>
      <c r="F247" s="42">
        <f t="shared" ref="F247:F252" si="120">F175</f>
        <v>90925087.540000007</v>
      </c>
      <c r="G247" s="42">
        <f t="shared" ref="G247:Q247" si="121">G175</f>
        <v>5788781.0300000003</v>
      </c>
      <c r="H247" s="42">
        <f t="shared" si="121"/>
        <v>7020791.6500000004</v>
      </c>
      <c r="I247" s="42">
        <f t="shared" si="121"/>
        <v>5424287.7599999998</v>
      </c>
      <c r="J247" s="42">
        <f t="shared" si="121"/>
        <v>5814410.1899999995</v>
      </c>
      <c r="K247" s="42">
        <f t="shared" si="121"/>
        <v>6018063.3899999997</v>
      </c>
      <c r="L247" s="42">
        <f t="shared" si="121"/>
        <v>6750424.5499999998</v>
      </c>
      <c r="M247" s="42">
        <f t="shared" si="121"/>
        <v>7978563.7600000007</v>
      </c>
      <c r="N247" s="42">
        <f t="shared" si="121"/>
        <v>7164503.5900000017</v>
      </c>
      <c r="O247" s="43">
        <f t="shared" si="121"/>
        <v>7381596.8400000008</v>
      </c>
      <c r="P247" s="43">
        <f t="shared" si="121"/>
        <v>10952079.59</v>
      </c>
      <c r="Q247" s="43">
        <f t="shared" si="121"/>
        <v>10855903.26</v>
      </c>
      <c r="R247" s="70"/>
      <c r="S247" s="70"/>
      <c r="T247" s="70"/>
      <c r="U247" s="70"/>
      <c r="V247" s="70"/>
      <c r="W247" s="70"/>
      <c r="X247" s="70"/>
      <c r="Y247" s="70"/>
      <c r="Z247" s="70"/>
      <c r="AA247" s="70"/>
      <c r="AB247" s="70"/>
      <c r="AC247" s="70"/>
      <c r="AD247" s="70"/>
      <c r="AE247" s="36"/>
    </row>
    <row r="248" spans="1:31" s="10" customFormat="1" ht="30" customHeight="1" x14ac:dyDescent="0.25">
      <c r="A248" s="70"/>
      <c r="B248" s="70"/>
      <c r="C248" s="70"/>
      <c r="D248" s="70"/>
      <c r="E248" s="9" t="s">
        <v>10</v>
      </c>
      <c r="F248" s="42">
        <f t="shared" si="120"/>
        <v>90925087.540000007</v>
      </c>
      <c r="G248" s="42">
        <f t="shared" ref="G248:P248" si="122">G176</f>
        <v>5788781.0300000003</v>
      </c>
      <c r="H248" s="42">
        <f t="shared" si="122"/>
        <v>7020791.6500000004</v>
      </c>
      <c r="I248" s="42">
        <f t="shared" si="122"/>
        <v>5424287.7599999998</v>
      </c>
      <c r="J248" s="42">
        <f t="shared" si="122"/>
        <v>5814410.1899999995</v>
      </c>
      <c r="K248" s="42">
        <f t="shared" si="122"/>
        <v>6018063.3899999997</v>
      </c>
      <c r="L248" s="42">
        <f t="shared" si="122"/>
        <v>6750424.5499999998</v>
      </c>
      <c r="M248" s="42">
        <f t="shared" si="122"/>
        <v>7978563.7600000007</v>
      </c>
      <c r="N248" s="42">
        <f t="shared" si="122"/>
        <v>7164503.5900000017</v>
      </c>
      <c r="O248" s="43">
        <f t="shared" si="122"/>
        <v>7381596.8400000008</v>
      </c>
      <c r="P248" s="43">
        <f t="shared" si="122"/>
        <v>10952079.59</v>
      </c>
      <c r="Q248" s="43">
        <f>Q176</f>
        <v>10855903.26</v>
      </c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0"/>
      <c r="AD248" s="70"/>
      <c r="AE248" s="36"/>
    </row>
    <row r="249" spans="1:31" s="10" customFormat="1" ht="28.5" x14ac:dyDescent="0.25">
      <c r="A249" s="70"/>
      <c r="B249" s="70"/>
      <c r="C249" s="70"/>
      <c r="D249" s="70"/>
      <c r="E249" s="9" t="s">
        <v>11</v>
      </c>
      <c r="F249" s="42">
        <f t="shared" si="120"/>
        <v>78378644.329999998</v>
      </c>
      <c r="G249" s="42">
        <f t="shared" ref="G249:Q249" si="123">G177</f>
        <v>5687676.0300000003</v>
      </c>
      <c r="H249" s="42">
        <f t="shared" si="123"/>
        <v>6907738.6500000004</v>
      </c>
      <c r="I249" s="42">
        <f t="shared" si="123"/>
        <v>5319594.76</v>
      </c>
      <c r="J249" s="42">
        <f t="shared" si="123"/>
        <v>5713228.1899999995</v>
      </c>
      <c r="K249" s="42">
        <f t="shared" si="123"/>
        <v>5902325.3899999997</v>
      </c>
      <c r="L249" s="42">
        <f t="shared" si="123"/>
        <v>1979038.17</v>
      </c>
      <c r="M249" s="42">
        <f t="shared" si="123"/>
        <v>1655684.9300000002</v>
      </c>
      <c r="N249" s="42">
        <f t="shared" si="123"/>
        <v>7030464.5900000017</v>
      </c>
      <c r="O249" s="43">
        <f t="shared" si="123"/>
        <v>7236260.8400000008</v>
      </c>
      <c r="P249" s="43">
        <f t="shared" si="123"/>
        <v>8837721.0999999996</v>
      </c>
      <c r="Q249" s="43">
        <f t="shared" si="123"/>
        <v>8741544.7699999996</v>
      </c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0"/>
      <c r="AD249" s="70"/>
      <c r="AE249" s="36"/>
    </row>
    <row r="250" spans="1:31" s="10" customFormat="1" ht="28.5" x14ac:dyDescent="0.25">
      <c r="A250" s="70"/>
      <c r="B250" s="70"/>
      <c r="C250" s="70"/>
      <c r="D250" s="70"/>
      <c r="E250" s="9" t="s">
        <v>12</v>
      </c>
      <c r="F250" s="42">
        <f t="shared" si="120"/>
        <v>12546442.210000001</v>
      </c>
      <c r="G250" s="42">
        <f t="shared" ref="G250:Q250" si="124">G178</f>
        <v>101105</v>
      </c>
      <c r="H250" s="42">
        <f t="shared" si="124"/>
        <v>113053</v>
      </c>
      <c r="I250" s="42">
        <f t="shared" si="124"/>
        <v>104693</v>
      </c>
      <c r="J250" s="42">
        <f t="shared" si="124"/>
        <v>101182</v>
      </c>
      <c r="K250" s="42">
        <f t="shared" si="124"/>
        <v>115738</v>
      </c>
      <c r="L250" s="42">
        <f t="shared" si="124"/>
        <v>4771386.38</v>
      </c>
      <c r="M250" s="42">
        <f t="shared" si="124"/>
        <v>6322878.8300000001</v>
      </c>
      <c r="N250" s="42">
        <f t="shared" si="124"/>
        <v>134039</v>
      </c>
      <c r="O250" s="43">
        <f t="shared" si="124"/>
        <v>145336</v>
      </c>
      <c r="P250" s="43">
        <f t="shared" si="124"/>
        <v>2114358.4900000002</v>
      </c>
      <c r="Q250" s="43">
        <f t="shared" si="124"/>
        <v>2114358.4900000002</v>
      </c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/>
      <c r="AD250" s="70"/>
      <c r="AE250" s="36"/>
    </row>
    <row r="251" spans="1:31" s="10" customFormat="1" ht="28.5" x14ac:dyDescent="0.25">
      <c r="A251" s="70"/>
      <c r="B251" s="70"/>
      <c r="C251" s="70"/>
      <c r="D251" s="70"/>
      <c r="E251" s="9" t="s">
        <v>13</v>
      </c>
      <c r="F251" s="42">
        <f t="shared" si="120"/>
        <v>0</v>
      </c>
      <c r="G251" s="42">
        <f t="shared" ref="G251:Q251" si="125">G179</f>
        <v>0</v>
      </c>
      <c r="H251" s="42">
        <f t="shared" si="125"/>
        <v>0</v>
      </c>
      <c r="I251" s="42">
        <f t="shared" si="125"/>
        <v>0</v>
      </c>
      <c r="J251" s="42">
        <f t="shared" si="125"/>
        <v>0</v>
      </c>
      <c r="K251" s="42">
        <f t="shared" si="125"/>
        <v>0</v>
      </c>
      <c r="L251" s="42">
        <f t="shared" si="125"/>
        <v>0</v>
      </c>
      <c r="M251" s="42">
        <f t="shared" si="125"/>
        <v>0</v>
      </c>
      <c r="N251" s="42">
        <f t="shared" si="125"/>
        <v>0</v>
      </c>
      <c r="O251" s="43">
        <f t="shared" si="125"/>
        <v>0</v>
      </c>
      <c r="P251" s="43">
        <f t="shared" si="125"/>
        <v>0</v>
      </c>
      <c r="Q251" s="43">
        <f t="shared" si="125"/>
        <v>0</v>
      </c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36"/>
    </row>
    <row r="252" spans="1:31" s="10" customFormat="1" x14ac:dyDescent="0.25">
      <c r="A252" s="70"/>
      <c r="B252" s="70"/>
      <c r="C252" s="70"/>
      <c r="D252" s="70"/>
      <c r="E252" s="9" t="s">
        <v>14</v>
      </c>
      <c r="F252" s="42">
        <f t="shared" si="120"/>
        <v>0</v>
      </c>
      <c r="G252" s="42">
        <f t="shared" ref="G252:Q252" si="126">G180</f>
        <v>0</v>
      </c>
      <c r="H252" s="42">
        <f t="shared" si="126"/>
        <v>0</v>
      </c>
      <c r="I252" s="42">
        <f t="shared" si="126"/>
        <v>0</v>
      </c>
      <c r="J252" s="42">
        <f t="shared" si="126"/>
        <v>0</v>
      </c>
      <c r="K252" s="42">
        <f t="shared" si="126"/>
        <v>0</v>
      </c>
      <c r="L252" s="42">
        <f t="shared" si="126"/>
        <v>0</v>
      </c>
      <c r="M252" s="42">
        <f t="shared" si="126"/>
        <v>0</v>
      </c>
      <c r="N252" s="42">
        <f t="shared" si="126"/>
        <v>0</v>
      </c>
      <c r="O252" s="43">
        <f t="shared" si="126"/>
        <v>0</v>
      </c>
      <c r="P252" s="43">
        <f t="shared" si="126"/>
        <v>0</v>
      </c>
      <c r="Q252" s="43">
        <f t="shared" si="126"/>
        <v>0</v>
      </c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/>
      <c r="AD252" s="70"/>
      <c r="AE252" s="36"/>
    </row>
    <row r="253" spans="1:31" ht="15" customHeight="1" x14ac:dyDescent="0.25">
      <c r="A253" s="74" t="s">
        <v>35</v>
      </c>
      <c r="B253" s="74"/>
      <c r="C253" s="74"/>
      <c r="D253" s="74"/>
      <c r="E253" s="74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  <c r="AA253" s="74"/>
      <c r="AB253" s="74"/>
      <c r="AC253" s="74"/>
      <c r="AD253" s="74"/>
      <c r="AE253" s="35"/>
    </row>
    <row r="254" spans="1:31" s="47" customFormat="1" ht="15" customHeight="1" x14ac:dyDescent="0.25">
      <c r="A254" s="75" t="s">
        <v>126</v>
      </c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  <c r="AA254" s="75"/>
      <c r="AB254" s="75"/>
      <c r="AC254" s="75"/>
      <c r="AD254" s="75"/>
      <c r="AE254" s="46"/>
    </row>
    <row r="255" spans="1:31" s="47" customFormat="1" ht="29.25" customHeight="1" x14ac:dyDescent="0.25">
      <c r="A255" s="75" t="s">
        <v>36</v>
      </c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  <c r="AA255" s="75"/>
      <c r="AB255" s="75"/>
      <c r="AC255" s="75"/>
      <c r="AD255" s="75"/>
      <c r="AE255" s="46"/>
    </row>
    <row r="256" spans="1:31" s="58" customFormat="1" x14ac:dyDescent="0.25">
      <c r="A256" s="80">
        <v>4</v>
      </c>
      <c r="B256" s="82" t="s">
        <v>37</v>
      </c>
      <c r="C256" s="80"/>
      <c r="D256" s="80"/>
      <c r="E256" s="56" t="s">
        <v>9</v>
      </c>
      <c r="F256" s="55">
        <v>19880365.309999999</v>
      </c>
      <c r="G256" s="55">
        <f t="shared" ref="G256:P256" si="127">G262</f>
        <v>50429</v>
      </c>
      <c r="H256" s="55">
        <f t="shared" si="127"/>
        <v>0</v>
      </c>
      <c r="I256" s="55">
        <f t="shared" si="127"/>
        <v>456213</v>
      </c>
      <c r="J256" s="55">
        <f t="shared" si="127"/>
        <v>4350971.05</v>
      </c>
      <c r="K256" s="55">
        <f t="shared" si="127"/>
        <v>430529</v>
      </c>
      <c r="L256" s="55">
        <f t="shared" si="127"/>
        <v>0</v>
      </c>
      <c r="M256" s="55">
        <f t="shared" si="127"/>
        <v>137100</v>
      </c>
      <c r="N256" s="55">
        <f t="shared" si="127"/>
        <v>5693547.5999999996</v>
      </c>
      <c r="O256" s="55">
        <f t="shared" si="127"/>
        <v>841358.15</v>
      </c>
      <c r="P256" s="55">
        <f t="shared" si="127"/>
        <v>1183709.3999999999</v>
      </c>
      <c r="Q256" s="55">
        <f>Q262</f>
        <v>717049.4</v>
      </c>
      <c r="R256" s="80"/>
      <c r="S256" s="80"/>
      <c r="T256" s="80"/>
      <c r="U256" s="80"/>
      <c r="V256" s="80"/>
      <c r="W256" s="80"/>
      <c r="X256" s="80"/>
      <c r="Y256" s="80"/>
      <c r="Z256" s="80"/>
      <c r="AA256" s="80"/>
      <c r="AB256" s="80"/>
      <c r="AC256" s="80"/>
      <c r="AD256" s="80"/>
      <c r="AE256" s="57"/>
    </row>
    <row r="257" spans="1:31" s="58" customFormat="1" ht="28.5" x14ac:dyDescent="0.25">
      <c r="A257" s="80"/>
      <c r="B257" s="82"/>
      <c r="C257" s="80"/>
      <c r="D257" s="80"/>
      <c r="E257" s="56" t="s">
        <v>10</v>
      </c>
      <c r="F257" s="55">
        <f>F256</f>
        <v>19880365.309999999</v>
      </c>
      <c r="G257" s="55">
        <f t="shared" ref="F257:Q261" si="128">G263</f>
        <v>50429</v>
      </c>
      <c r="H257" s="55">
        <f t="shared" si="128"/>
        <v>0</v>
      </c>
      <c r="I257" s="55">
        <f t="shared" si="128"/>
        <v>456213</v>
      </c>
      <c r="J257" s="55">
        <f t="shared" si="128"/>
        <v>4350971.05</v>
      </c>
      <c r="K257" s="55">
        <f t="shared" si="128"/>
        <v>430529</v>
      </c>
      <c r="L257" s="55">
        <f t="shared" si="128"/>
        <v>0</v>
      </c>
      <c r="M257" s="55">
        <f t="shared" si="128"/>
        <v>137100</v>
      </c>
      <c r="N257" s="55">
        <f t="shared" si="128"/>
        <v>5693547.5999999996</v>
      </c>
      <c r="O257" s="55">
        <f t="shared" si="128"/>
        <v>841358.15</v>
      </c>
      <c r="P257" s="55">
        <f t="shared" si="128"/>
        <v>1183709.3999999999</v>
      </c>
      <c r="Q257" s="55">
        <f>Q263</f>
        <v>717049.4</v>
      </c>
      <c r="R257" s="80"/>
      <c r="S257" s="80"/>
      <c r="T257" s="80"/>
      <c r="U257" s="80"/>
      <c r="V257" s="80"/>
      <c r="W257" s="80"/>
      <c r="X257" s="80"/>
      <c r="Y257" s="80"/>
      <c r="Z257" s="80"/>
      <c r="AA257" s="80"/>
      <c r="AB257" s="80"/>
      <c r="AC257" s="80"/>
      <c r="AD257" s="80"/>
      <c r="AE257" s="57"/>
    </row>
    <row r="258" spans="1:31" s="58" customFormat="1" ht="28.5" x14ac:dyDescent="0.25">
      <c r="A258" s="80"/>
      <c r="B258" s="82"/>
      <c r="C258" s="80"/>
      <c r="D258" s="80"/>
      <c r="E258" s="56" t="s">
        <v>11</v>
      </c>
      <c r="F258" s="55">
        <v>11331304.869999999</v>
      </c>
      <c r="G258" s="55">
        <f t="shared" si="128"/>
        <v>50429</v>
      </c>
      <c r="H258" s="55">
        <f t="shared" si="128"/>
        <v>0</v>
      </c>
      <c r="I258" s="55">
        <f t="shared" si="128"/>
        <v>456213</v>
      </c>
      <c r="J258" s="55">
        <f t="shared" si="128"/>
        <v>4350971.05</v>
      </c>
      <c r="K258" s="55">
        <f t="shared" si="128"/>
        <v>430529</v>
      </c>
      <c r="L258" s="55">
        <f t="shared" si="128"/>
        <v>0</v>
      </c>
      <c r="M258" s="55">
        <f t="shared" si="128"/>
        <v>137100</v>
      </c>
      <c r="N258" s="55">
        <f t="shared" si="128"/>
        <v>1088132.76</v>
      </c>
      <c r="O258" s="55">
        <f t="shared" si="128"/>
        <v>841358.15</v>
      </c>
      <c r="P258" s="55">
        <f t="shared" si="128"/>
        <v>1183709.3999999999</v>
      </c>
      <c r="Q258" s="55">
        <f>Q264</f>
        <v>717049.4</v>
      </c>
      <c r="R258" s="80"/>
      <c r="S258" s="80"/>
      <c r="T258" s="80"/>
      <c r="U258" s="80"/>
      <c r="V258" s="80"/>
      <c r="W258" s="80"/>
      <c r="X258" s="80"/>
      <c r="Y258" s="80"/>
      <c r="Z258" s="80"/>
      <c r="AA258" s="80"/>
      <c r="AB258" s="80"/>
      <c r="AC258" s="80"/>
      <c r="AD258" s="80"/>
      <c r="AE258" s="57"/>
    </row>
    <row r="259" spans="1:31" s="58" customFormat="1" ht="28.5" x14ac:dyDescent="0.25">
      <c r="A259" s="80"/>
      <c r="B259" s="82"/>
      <c r="C259" s="80"/>
      <c r="D259" s="80"/>
      <c r="E259" s="56" t="s">
        <v>12</v>
      </c>
      <c r="F259" s="55">
        <f t="shared" si="128"/>
        <v>8549060.4399999995</v>
      </c>
      <c r="G259" s="55">
        <f t="shared" si="128"/>
        <v>0</v>
      </c>
      <c r="H259" s="55">
        <f t="shared" si="128"/>
        <v>0</v>
      </c>
      <c r="I259" s="55">
        <f t="shared" si="128"/>
        <v>0</v>
      </c>
      <c r="J259" s="55">
        <f t="shared" si="128"/>
        <v>0</v>
      </c>
      <c r="K259" s="55">
        <f t="shared" si="128"/>
        <v>0</v>
      </c>
      <c r="L259" s="55">
        <f t="shared" si="128"/>
        <v>0</v>
      </c>
      <c r="M259" s="55">
        <f t="shared" si="128"/>
        <v>0</v>
      </c>
      <c r="N259" s="55">
        <f t="shared" si="128"/>
        <v>4605414.84</v>
      </c>
      <c r="O259" s="55">
        <f t="shared" si="128"/>
        <v>0</v>
      </c>
      <c r="P259" s="55">
        <f t="shared" si="128"/>
        <v>0</v>
      </c>
      <c r="Q259" s="55">
        <v>0</v>
      </c>
      <c r="R259" s="80"/>
      <c r="S259" s="80"/>
      <c r="T259" s="80"/>
      <c r="U259" s="80"/>
      <c r="V259" s="80"/>
      <c r="W259" s="80"/>
      <c r="X259" s="80"/>
      <c r="Y259" s="80"/>
      <c r="Z259" s="80"/>
      <c r="AA259" s="80"/>
      <c r="AB259" s="80"/>
      <c r="AC259" s="80"/>
      <c r="AD259" s="80"/>
      <c r="AE259" s="57"/>
    </row>
    <row r="260" spans="1:31" s="58" customFormat="1" ht="28.5" x14ac:dyDescent="0.25">
      <c r="A260" s="80"/>
      <c r="B260" s="82"/>
      <c r="C260" s="80"/>
      <c r="D260" s="80"/>
      <c r="E260" s="56" t="s">
        <v>13</v>
      </c>
      <c r="F260" s="55">
        <f t="shared" si="128"/>
        <v>0</v>
      </c>
      <c r="G260" s="55">
        <f t="shared" si="128"/>
        <v>0</v>
      </c>
      <c r="H260" s="55">
        <f t="shared" si="128"/>
        <v>0</v>
      </c>
      <c r="I260" s="55">
        <f t="shared" si="128"/>
        <v>0</v>
      </c>
      <c r="J260" s="55">
        <f t="shared" si="128"/>
        <v>0</v>
      </c>
      <c r="K260" s="55">
        <f t="shared" si="128"/>
        <v>0</v>
      </c>
      <c r="L260" s="55">
        <f t="shared" si="128"/>
        <v>0</v>
      </c>
      <c r="M260" s="55">
        <f t="shared" si="128"/>
        <v>0</v>
      </c>
      <c r="N260" s="55">
        <f t="shared" si="128"/>
        <v>0</v>
      </c>
      <c r="O260" s="55">
        <f t="shared" si="128"/>
        <v>0</v>
      </c>
      <c r="P260" s="55">
        <f t="shared" si="128"/>
        <v>0</v>
      </c>
      <c r="Q260" s="55">
        <f t="shared" si="128"/>
        <v>0</v>
      </c>
      <c r="R260" s="80"/>
      <c r="S260" s="80"/>
      <c r="T260" s="80"/>
      <c r="U260" s="80"/>
      <c r="V260" s="80"/>
      <c r="W260" s="80"/>
      <c r="X260" s="80"/>
      <c r="Y260" s="80"/>
      <c r="Z260" s="80"/>
      <c r="AA260" s="80"/>
      <c r="AB260" s="80"/>
      <c r="AC260" s="80"/>
      <c r="AD260" s="80"/>
      <c r="AE260" s="57"/>
    </row>
    <row r="261" spans="1:31" s="58" customFormat="1" x14ac:dyDescent="0.25">
      <c r="A261" s="80"/>
      <c r="B261" s="82"/>
      <c r="C261" s="80"/>
      <c r="D261" s="80"/>
      <c r="E261" s="56" t="s">
        <v>14</v>
      </c>
      <c r="F261" s="55">
        <f t="shared" si="128"/>
        <v>0</v>
      </c>
      <c r="G261" s="55">
        <f t="shared" si="128"/>
        <v>0</v>
      </c>
      <c r="H261" s="55">
        <f t="shared" si="128"/>
        <v>0</v>
      </c>
      <c r="I261" s="55">
        <f t="shared" si="128"/>
        <v>0</v>
      </c>
      <c r="J261" s="55">
        <f t="shared" si="128"/>
        <v>0</v>
      </c>
      <c r="K261" s="55">
        <f t="shared" si="128"/>
        <v>0</v>
      </c>
      <c r="L261" s="55">
        <f t="shared" si="128"/>
        <v>0</v>
      </c>
      <c r="M261" s="55">
        <f t="shared" si="128"/>
        <v>0</v>
      </c>
      <c r="N261" s="55">
        <f t="shared" si="128"/>
        <v>0</v>
      </c>
      <c r="O261" s="55">
        <f t="shared" si="128"/>
        <v>0</v>
      </c>
      <c r="P261" s="55">
        <f t="shared" si="128"/>
        <v>0</v>
      </c>
      <c r="Q261" s="55">
        <f t="shared" si="128"/>
        <v>0</v>
      </c>
      <c r="R261" s="80"/>
      <c r="S261" s="80"/>
      <c r="T261" s="80"/>
      <c r="U261" s="80"/>
      <c r="V261" s="80"/>
      <c r="W261" s="80"/>
      <c r="X261" s="80"/>
      <c r="Y261" s="80"/>
      <c r="Z261" s="80"/>
      <c r="AA261" s="80"/>
      <c r="AB261" s="80"/>
      <c r="AC261" s="80"/>
      <c r="AD261" s="80"/>
      <c r="AE261" s="57"/>
    </row>
    <row r="262" spans="1:31" s="51" customFormat="1" x14ac:dyDescent="0.25">
      <c r="A262" s="84" t="s">
        <v>58</v>
      </c>
      <c r="B262" s="85" t="s">
        <v>122</v>
      </c>
      <c r="C262" s="76">
        <v>618</v>
      </c>
      <c r="D262" s="76">
        <v>18401</v>
      </c>
      <c r="E262" s="48" t="s">
        <v>9</v>
      </c>
      <c r="F262" s="49">
        <v>19880365.309999999</v>
      </c>
      <c r="G262" s="49">
        <f t="shared" ref="G262:O262" si="129">G268+G274+G280+G286</f>
        <v>50429</v>
      </c>
      <c r="H262" s="49">
        <f t="shared" si="129"/>
        <v>0</v>
      </c>
      <c r="I262" s="49">
        <f t="shared" si="129"/>
        <v>456213</v>
      </c>
      <c r="J262" s="49">
        <f t="shared" si="129"/>
        <v>4350971.05</v>
      </c>
      <c r="K262" s="49">
        <f t="shared" si="129"/>
        <v>430529</v>
      </c>
      <c r="L262" s="49">
        <f t="shared" si="129"/>
        <v>0</v>
      </c>
      <c r="M262" s="49">
        <f t="shared" si="129"/>
        <v>137100</v>
      </c>
      <c r="N262" s="49">
        <f t="shared" si="129"/>
        <v>5693547.5999999996</v>
      </c>
      <c r="O262" s="53">
        <f t="shared" si="129"/>
        <v>841358.15</v>
      </c>
      <c r="P262" s="53">
        <f>P268+P274+P280+P286+P298</f>
        <v>1183709.3999999999</v>
      </c>
      <c r="Q262" s="53">
        <f>Q263</f>
        <v>717049.4</v>
      </c>
      <c r="R262" s="76"/>
      <c r="S262" s="76"/>
      <c r="T262" s="76"/>
      <c r="U262" s="76"/>
      <c r="V262" s="76"/>
      <c r="W262" s="76"/>
      <c r="X262" s="76"/>
      <c r="Y262" s="76"/>
      <c r="Z262" s="76"/>
      <c r="AA262" s="76"/>
      <c r="AB262" s="76"/>
      <c r="AC262" s="76"/>
      <c r="AD262" s="76"/>
      <c r="AE262" s="50"/>
    </row>
    <row r="263" spans="1:31" s="51" customFormat="1" ht="28.5" x14ac:dyDescent="0.25">
      <c r="A263" s="84"/>
      <c r="B263" s="85"/>
      <c r="C263" s="76"/>
      <c r="D263" s="76"/>
      <c r="E263" s="48" t="s">
        <v>10</v>
      </c>
      <c r="F263" s="49">
        <v>19880365.309999999</v>
      </c>
      <c r="G263" s="49">
        <f t="shared" ref="F263:Q267" si="130">G269+G275+G281+G287</f>
        <v>50429</v>
      </c>
      <c r="H263" s="49">
        <f t="shared" si="130"/>
        <v>0</v>
      </c>
      <c r="I263" s="49">
        <f t="shared" si="130"/>
        <v>456213</v>
      </c>
      <c r="J263" s="49">
        <f t="shared" si="130"/>
        <v>4350971.05</v>
      </c>
      <c r="K263" s="49">
        <f t="shared" si="130"/>
        <v>430529</v>
      </c>
      <c r="L263" s="49">
        <f t="shared" si="130"/>
        <v>0</v>
      </c>
      <c r="M263" s="49">
        <f t="shared" si="130"/>
        <v>137100</v>
      </c>
      <c r="N263" s="49">
        <f t="shared" si="130"/>
        <v>5693547.5999999996</v>
      </c>
      <c r="O263" s="53">
        <f t="shared" si="130"/>
        <v>841358.15</v>
      </c>
      <c r="P263" s="53">
        <f>P269+P275+P281+P287+P299</f>
        <v>1183709.3999999999</v>
      </c>
      <c r="Q263" s="53">
        <f>Q264</f>
        <v>717049.4</v>
      </c>
      <c r="R263" s="76"/>
      <c r="S263" s="76"/>
      <c r="T263" s="76"/>
      <c r="U263" s="76"/>
      <c r="V263" s="76"/>
      <c r="W263" s="76"/>
      <c r="X263" s="76"/>
      <c r="Y263" s="76"/>
      <c r="Z263" s="76"/>
      <c r="AA263" s="76"/>
      <c r="AB263" s="76"/>
      <c r="AC263" s="76"/>
      <c r="AD263" s="76"/>
      <c r="AE263" s="50"/>
    </row>
    <row r="264" spans="1:31" s="51" customFormat="1" ht="28.5" x14ac:dyDescent="0.25">
      <c r="A264" s="84"/>
      <c r="B264" s="85"/>
      <c r="C264" s="76"/>
      <c r="D264" s="76"/>
      <c r="E264" s="48" t="s">
        <v>11</v>
      </c>
      <c r="F264" s="49">
        <v>11331304.869999999</v>
      </c>
      <c r="G264" s="49">
        <f t="shared" si="130"/>
        <v>50429</v>
      </c>
      <c r="H264" s="49">
        <f t="shared" si="130"/>
        <v>0</v>
      </c>
      <c r="I264" s="49">
        <f t="shared" si="130"/>
        <v>456213</v>
      </c>
      <c r="J264" s="49">
        <f t="shared" si="130"/>
        <v>4350971.05</v>
      </c>
      <c r="K264" s="49">
        <f t="shared" si="130"/>
        <v>430529</v>
      </c>
      <c r="L264" s="49">
        <f t="shared" si="130"/>
        <v>0</v>
      </c>
      <c r="M264" s="49">
        <f t="shared" si="130"/>
        <v>137100</v>
      </c>
      <c r="N264" s="49">
        <f t="shared" si="130"/>
        <v>1088132.76</v>
      </c>
      <c r="O264" s="53">
        <f t="shared" si="130"/>
        <v>841358.15</v>
      </c>
      <c r="P264" s="53">
        <f>P270+P276+P282+P288+P300</f>
        <v>1183709.3999999999</v>
      </c>
      <c r="Q264" s="53">
        <f>Q276+Q282+Q270</f>
        <v>717049.4</v>
      </c>
      <c r="R264" s="76"/>
      <c r="S264" s="76"/>
      <c r="T264" s="76"/>
      <c r="U264" s="76"/>
      <c r="V264" s="76"/>
      <c r="W264" s="76"/>
      <c r="X264" s="76"/>
      <c r="Y264" s="76"/>
      <c r="Z264" s="76"/>
      <c r="AA264" s="76"/>
      <c r="AB264" s="76"/>
      <c r="AC264" s="76"/>
      <c r="AD264" s="76"/>
      <c r="AE264" s="50"/>
    </row>
    <row r="265" spans="1:31" s="51" customFormat="1" ht="28.5" x14ac:dyDescent="0.25">
      <c r="A265" s="84"/>
      <c r="B265" s="85"/>
      <c r="C265" s="76"/>
      <c r="D265" s="76"/>
      <c r="E265" s="48" t="s">
        <v>12</v>
      </c>
      <c r="F265" s="49">
        <v>8549060.4399999995</v>
      </c>
      <c r="G265" s="49">
        <f t="shared" si="130"/>
        <v>0</v>
      </c>
      <c r="H265" s="49">
        <f t="shared" si="130"/>
        <v>0</v>
      </c>
      <c r="I265" s="49">
        <f t="shared" si="130"/>
        <v>0</v>
      </c>
      <c r="J265" s="49">
        <f t="shared" si="130"/>
        <v>0</v>
      </c>
      <c r="K265" s="49">
        <f t="shared" si="130"/>
        <v>0</v>
      </c>
      <c r="L265" s="49">
        <f t="shared" si="130"/>
        <v>0</v>
      </c>
      <c r="M265" s="49">
        <f t="shared" si="130"/>
        <v>0</v>
      </c>
      <c r="N265" s="49">
        <f t="shared" si="130"/>
        <v>4605414.84</v>
      </c>
      <c r="O265" s="53">
        <f t="shared" si="130"/>
        <v>0</v>
      </c>
      <c r="P265" s="53">
        <f t="shared" si="130"/>
        <v>0</v>
      </c>
      <c r="Q265" s="53">
        <f>Q259</f>
        <v>0</v>
      </c>
      <c r="R265" s="76"/>
      <c r="S265" s="76"/>
      <c r="T265" s="76"/>
      <c r="U265" s="76"/>
      <c r="V265" s="76"/>
      <c r="W265" s="76"/>
      <c r="X265" s="76"/>
      <c r="Y265" s="76"/>
      <c r="Z265" s="76"/>
      <c r="AA265" s="76"/>
      <c r="AB265" s="76"/>
      <c r="AC265" s="76"/>
      <c r="AD265" s="76"/>
      <c r="AE265" s="50"/>
    </row>
    <row r="266" spans="1:31" s="51" customFormat="1" ht="28.5" x14ac:dyDescent="0.25">
      <c r="A266" s="84"/>
      <c r="B266" s="85"/>
      <c r="C266" s="76"/>
      <c r="D266" s="76"/>
      <c r="E266" s="48" t="s">
        <v>13</v>
      </c>
      <c r="F266" s="49">
        <f t="shared" si="130"/>
        <v>0</v>
      </c>
      <c r="G266" s="49">
        <f t="shared" si="130"/>
        <v>0</v>
      </c>
      <c r="H266" s="49">
        <f t="shared" si="130"/>
        <v>0</v>
      </c>
      <c r="I266" s="49">
        <f t="shared" si="130"/>
        <v>0</v>
      </c>
      <c r="J266" s="49">
        <f t="shared" si="130"/>
        <v>0</v>
      </c>
      <c r="K266" s="49">
        <f t="shared" si="130"/>
        <v>0</v>
      </c>
      <c r="L266" s="49">
        <f t="shared" si="130"/>
        <v>0</v>
      </c>
      <c r="M266" s="49">
        <f t="shared" si="130"/>
        <v>0</v>
      </c>
      <c r="N266" s="49">
        <f t="shared" si="130"/>
        <v>0</v>
      </c>
      <c r="O266" s="53">
        <f t="shared" si="130"/>
        <v>0</v>
      </c>
      <c r="P266" s="53">
        <f t="shared" si="130"/>
        <v>0</v>
      </c>
      <c r="Q266" s="53">
        <f t="shared" si="130"/>
        <v>0</v>
      </c>
      <c r="R266" s="76"/>
      <c r="S266" s="76"/>
      <c r="T266" s="76"/>
      <c r="U266" s="76"/>
      <c r="V266" s="76"/>
      <c r="W266" s="76"/>
      <c r="X266" s="76"/>
      <c r="Y266" s="76"/>
      <c r="Z266" s="76"/>
      <c r="AA266" s="76"/>
      <c r="AB266" s="76"/>
      <c r="AC266" s="76"/>
      <c r="AD266" s="76"/>
      <c r="AE266" s="50"/>
    </row>
    <row r="267" spans="1:31" s="51" customFormat="1" x14ac:dyDescent="0.25">
      <c r="A267" s="84"/>
      <c r="B267" s="85"/>
      <c r="C267" s="76"/>
      <c r="D267" s="76"/>
      <c r="E267" s="48" t="s">
        <v>14</v>
      </c>
      <c r="F267" s="49">
        <f t="shared" si="130"/>
        <v>0</v>
      </c>
      <c r="G267" s="49">
        <f t="shared" si="130"/>
        <v>0</v>
      </c>
      <c r="H267" s="49">
        <f t="shared" si="130"/>
        <v>0</v>
      </c>
      <c r="I267" s="49">
        <f t="shared" si="130"/>
        <v>0</v>
      </c>
      <c r="J267" s="49">
        <f t="shared" si="130"/>
        <v>0</v>
      </c>
      <c r="K267" s="49">
        <f t="shared" si="130"/>
        <v>0</v>
      </c>
      <c r="L267" s="49">
        <f t="shared" si="130"/>
        <v>0</v>
      </c>
      <c r="M267" s="49">
        <f t="shared" si="130"/>
        <v>0</v>
      </c>
      <c r="N267" s="49">
        <f t="shared" si="130"/>
        <v>0</v>
      </c>
      <c r="O267" s="53">
        <f t="shared" si="130"/>
        <v>0</v>
      </c>
      <c r="P267" s="53">
        <f t="shared" si="130"/>
        <v>0</v>
      </c>
      <c r="Q267" s="53">
        <f t="shared" si="130"/>
        <v>0</v>
      </c>
      <c r="R267" s="76"/>
      <c r="S267" s="76"/>
      <c r="T267" s="76"/>
      <c r="U267" s="76"/>
      <c r="V267" s="76"/>
      <c r="W267" s="76"/>
      <c r="X267" s="76"/>
      <c r="Y267" s="76"/>
      <c r="Z267" s="76"/>
      <c r="AA267" s="76"/>
      <c r="AB267" s="76"/>
      <c r="AC267" s="76"/>
      <c r="AD267" s="76"/>
      <c r="AE267" s="50"/>
    </row>
    <row r="268" spans="1:31" x14ac:dyDescent="0.25">
      <c r="A268" s="67" t="s">
        <v>59</v>
      </c>
      <c r="B268" s="95" t="s">
        <v>74</v>
      </c>
      <c r="C268" s="74">
        <v>618</v>
      </c>
      <c r="D268" s="74"/>
      <c r="E268" s="15" t="s">
        <v>9</v>
      </c>
      <c r="F268" s="8">
        <v>5739712.5700000003</v>
      </c>
      <c r="G268" s="8">
        <f t="shared" ref="G268:Q268" si="131">G269+G273</f>
        <v>50429</v>
      </c>
      <c r="H268" s="8">
        <f t="shared" si="131"/>
        <v>0</v>
      </c>
      <c r="I268" s="8">
        <f t="shared" si="131"/>
        <v>456213</v>
      </c>
      <c r="J268" s="8">
        <f t="shared" si="131"/>
        <v>4350971.05</v>
      </c>
      <c r="K268" s="8">
        <f t="shared" si="131"/>
        <v>430529</v>
      </c>
      <c r="L268" s="8">
        <f t="shared" si="131"/>
        <v>0</v>
      </c>
      <c r="M268" s="8">
        <f t="shared" si="131"/>
        <v>137100</v>
      </c>
      <c r="N268" s="8">
        <f t="shared" si="131"/>
        <v>0</v>
      </c>
      <c r="O268" s="8">
        <f t="shared" si="131"/>
        <v>60270.46</v>
      </c>
      <c r="P268" s="45">
        <f t="shared" si="131"/>
        <v>9987.7000000000007</v>
      </c>
      <c r="Q268" s="45">
        <f t="shared" si="131"/>
        <v>0</v>
      </c>
      <c r="R268" s="81" t="s">
        <v>137</v>
      </c>
      <c r="S268" s="81" t="s">
        <v>138</v>
      </c>
      <c r="T268" s="74"/>
      <c r="U268" s="74"/>
      <c r="V268" s="74"/>
      <c r="W268" s="74"/>
      <c r="X268" s="74"/>
      <c r="Y268" s="74"/>
      <c r="Z268" s="74"/>
      <c r="AA268" s="74"/>
      <c r="AB268" s="74"/>
      <c r="AC268" s="74">
        <v>100</v>
      </c>
      <c r="AD268" s="74">
        <v>0</v>
      </c>
      <c r="AE268" s="35"/>
    </row>
    <row r="269" spans="1:31" ht="30" x14ac:dyDescent="0.25">
      <c r="A269" s="67"/>
      <c r="B269" s="95"/>
      <c r="C269" s="74"/>
      <c r="D269" s="74"/>
      <c r="E269" s="15" t="s">
        <v>10</v>
      </c>
      <c r="F269" s="8">
        <f>F268</f>
        <v>5739712.5700000003</v>
      </c>
      <c r="G269" s="8">
        <f t="shared" ref="G269:Q269" si="132">SUM(G270:G272)</f>
        <v>50429</v>
      </c>
      <c r="H269" s="8">
        <f t="shared" si="132"/>
        <v>0</v>
      </c>
      <c r="I269" s="8">
        <f t="shared" si="132"/>
        <v>456213</v>
      </c>
      <c r="J269" s="8">
        <f t="shared" si="132"/>
        <v>4350971.05</v>
      </c>
      <c r="K269" s="8">
        <f t="shared" si="132"/>
        <v>430529</v>
      </c>
      <c r="L269" s="8">
        <f t="shared" si="132"/>
        <v>0</v>
      </c>
      <c r="M269" s="8">
        <f t="shared" si="132"/>
        <v>137100</v>
      </c>
      <c r="N269" s="8">
        <f t="shared" si="132"/>
        <v>0</v>
      </c>
      <c r="O269" s="8">
        <f t="shared" si="132"/>
        <v>60270.46</v>
      </c>
      <c r="P269" s="45">
        <f t="shared" si="132"/>
        <v>9987.7000000000007</v>
      </c>
      <c r="Q269" s="45">
        <f t="shared" si="132"/>
        <v>0</v>
      </c>
      <c r="R269" s="81"/>
      <c r="S269" s="81"/>
      <c r="T269" s="74"/>
      <c r="U269" s="74"/>
      <c r="V269" s="74"/>
      <c r="W269" s="74"/>
      <c r="X269" s="74"/>
      <c r="Y269" s="74"/>
      <c r="Z269" s="74"/>
      <c r="AA269" s="74"/>
      <c r="AB269" s="74"/>
      <c r="AC269" s="74"/>
      <c r="AD269" s="74"/>
      <c r="AE269" s="35"/>
    </row>
    <row r="270" spans="1:31" ht="30" x14ac:dyDescent="0.25">
      <c r="A270" s="67"/>
      <c r="B270" s="95"/>
      <c r="C270" s="74"/>
      <c r="D270" s="74"/>
      <c r="E270" s="15" t="s">
        <v>11</v>
      </c>
      <c r="F270" s="8">
        <f>F269</f>
        <v>5739712.5700000003</v>
      </c>
      <c r="G270" s="8">
        <v>50429</v>
      </c>
      <c r="H270" s="8">
        <v>0</v>
      </c>
      <c r="I270" s="8">
        <v>456213</v>
      </c>
      <c r="J270" s="8">
        <v>4350971.05</v>
      </c>
      <c r="K270" s="8">
        <v>430529</v>
      </c>
      <c r="L270" s="8">
        <v>0</v>
      </c>
      <c r="M270" s="8">
        <v>137100</v>
      </c>
      <c r="N270" s="8">
        <v>0</v>
      </c>
      <c r="O270" s="8">
        <v>60270.46</v>
      </c>
      <c r="P270" s="45">
        <v>9987.7000000000007</v>
      </c>
      <c r="Q270" s="45">
        <v>0</v>
      </c>
      <c r="R270" s="81"/>
      <c r="S270" s="81"/>
      <c r="T270" s="74"/>
      <c r="U270" s="74"/>
      <c r="V270" s="74"/>
      <c r="W270" s="74"/>
      <c r="X270" s="74"/>
      <c r="Y270" s="74"/>
      <c r="Z270" s="74"/>
      <c r="AA270" s="74"/>
      <c r="AB270" s="74"/>
      <c r="AC270" s="74"/>
      <c r="AD270" s="74"/>
      <c r="AE270" s="35"/>
    </row>
    <row r="271" spans="1:31" ht="30" x14ac:dyDescent="0.25">
      <c r="A271" s="67"/>
      <c r="B271" s="95"/>
      <c r="C271" s="74"/>
      <c r="D271" s="74"/>
      <c r="E271" s="15" t="s">
        <v>12</v>
      </c>
      <c r="F271" s="8">
        <f t="shared" ref="F271:F291" si="133">SUM(G271:Q271)</f>
        <v>0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45">
        <v>0</v>
      </c>
      <c r="Q271" s="45">
        <v>0</v>
      </c>
      <c r="R271" s="81"/>
      <c r="S271" s="81"/>
      <c r="T271" s="74"/>
      <c r="U271" s="74"/>
      <c r="V271" s="74"/>
      <c r="W271" s="74"/>
      <c r="X271" s="74"/>
      <c r="Y271" s="74"/>
      <c r="Z271" s="74"/>
      <c r="AA271" s="74"/>
      <c r="AB271" s="74"/>
      <c r="AC271" s="74"/>
      <c r="AD271" s="74"/>
      <c r="AE271" s="35"/>
    </row>
    <row r="272" spans="1:31" ht="30" x14ac:dyDescent="0.25">
      <c r="A272" s="67"/>
      <c r="B272" s="95"/>
      <c r="C272" s="74"/>
      <c r="D272" s="74"/>
      <c r="E272" s="15" t="s">
        <v>13</v>
      </c>
      <c r="F272" s="8">
        <f t="shared" si="133"/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45">
        <v>0</v>
      </c>
      <c r="Q272" s="45">
        <v>0</v>
      </c>
      <c r="R272" s="81"/>
      <c r="S272" s="81"/>
      <c r="T272" s="74"/>
      <c r="U272" s="74"/>
      <c r="V272" s="74"/>
      <c r="W272" s="74"/>
      <c r="X272" s="74"/>
      <c r="Y272" s="74"/>
      <c r="Z272" s="74"/>
      <c r="AA272" s="74"/>
      <c r="AB272" s="74"/>
      <c r="AC272" s="74"/>
      <c r="AD272" s="74"/>
      <c r="AE272" s="35"/>
    </row>
    <row r="273" spans="1:31" x14ac:dyDescent="0.25">
      <c r="A273" s="67"/>
      <c r="B273" s="95"/>
      <c r="C273" s="74"/>
      <c r="D273" s="74"/>
      <c r="E273" s="15" t="s">
        <v>14</v>
      </c>
      <c r="F273" s="8">
        <f t="shared" si="133"/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45">
        <v>0</v>
      </c>
      <c r="Q273" s="45">
        <v>0</v>
      </c>
      <c r="R273" s="81"/>
      <c r="S273" s="81"/>
      <c r="T273" s="74"/>
      <c r="U273" s="74"/>
      <c r="V273" s="74"/>
      <c r="W273" s="74"/>
      <c r="X273" s="74"/>
      <c r="Y273" s="74"/>
      <c r="Z273" s="74"/>
      <c r="AA273" s="74"/>
      <c r="AB273" s="74"/>
      <c r="AC273" s="74"/>
      <c r="AD273" s="74"/>
      <c r="AE273" s="35"/>
    </row>
    <row r="274" spans="1:31" x14ac:dyDescent="0.25">
      <c r="A274" s="67" t="s">
        <v>96</v>
      </c>
      <c r="B274" s="95" t="s">
        <v>97</v>
      </c>
      <c r="C274" s="74">
        <v>618</v>
      </c>
      <c r="D274" s="74">
        <v>1840120020</v>
      </c>
      <c r="E274" s="15" t="s">
        <v>9</v>
      </c>
      <c r="F274" s="8">
        <v>4135959.3</v>
      </c>
      <c r="G274" s="8">
        <f t="shared" ref="G274:Q274" si="134">G275+G279</f>
        <v>0</v>
      </c>
      <c r="H274" s="8">
        <f t="shared" si="134"/>
        <v>0</v>
      </c>
      <c r="I274" s="8">
        <f t="shared" si="134"/>
        <v>0</v>
      </c>
      <c r="J274" s="8">
        <f t="shared" si="134"/>
        <v>0</v>
      </c>
      <c r="K274" s="8">
        <f t="shared" si="134"/>
        <v>0</v>
      </c>
      <c r="L274" s="8">
        <f t="shared" si="134"/>
        <v>0</v>
      </c>
      <c r="M274" s="8">
        <f t="shared" si="134"/>
        <v>0</v>
      </c>
      <c r="N274" s="8">
        <f t="shared" si="134"/>
        <v>556420</v>
      </c>
      <c r="O274" s="8">
        <f t="shared" si="134"/>
        <v>392627.69</v>
      </c>
      <c r="P274" s="45">
        <f t="shared" si="134"/>
        <v>1135721.7</v>
      </c>
      <c r="Q274" s="45">
        <f t="shared" si="134"/>
        <v>679049.4</v>
      </c>
      <c r="R274" s="81" t="s">
        <v>137</v>
      </c>
      <c r="S274" s="81" t="s">
        <v>138</v>
      </c>
      <c r="T274" s="74"/>
      <c r="U274" s="74"/>
      <c r="V274" s="74"/>
      <c r="W274" s="74"/>
      <c r="X274" s="74"/>
      <c r="Y274" s="74"/>
      <c r="Z274" s="74"/>
      <c r="AA274" s="74"/>
      <c r="AB274" s="74"/>
      <c r="AC274" s="74">
        <v>100</v>
      </c>
      <c r="AD274" s="74">
        <v>59.8</v>
      </c>
      <c r="AE274" s="35"/>
    </row>
    <row r="275" spans="1:31" ht="30" x14ac:dyDescent="0.25">
      <c r="A275" s="67"/>
      <c r="B275" s="95"/>
      <c r="C275" s="74"/>
      <c r="D275" s="74"/>
      <c r="E275" s="15" t="s">
        <v>10</v>
      </c>
      <c r="F275" s="8">
        <f>F274</f>
        <v>4135959.3</v>
      </c>
      <c r="G275" s="8">
        <f t="shared" ref="G275:Q275" si="135">SUM(G276:G278)</f>
        <v>0</v>
      </c>
      <c r="H275" s="8">
        <f t="shared" si="135"/>
        <v>0</v>
      </c>
      <c r="I275" s="8">
        <f t="shared" si="135"/>
        <v>0</v>
      </c>
      <c r="J275" s="8">
        <f t="shared" si="135"/>
        <v>0</v>
      </c>
      <c r="K275" s="8">
        <f t="shared" si="135"/>
        <v>0</v>
      </c>
      <c r="L275" s="8">
        <f t="shared" si="135"/>
        <v>0</v>
      </c>
      <c r="M275" s="8">
        <f t="shared" si="135"/>
        <v>0</v>
      </c>
      <c r="N275" s="8">
        <f t="shared" si="135"/>
        <v>556420</v>
      </c>
      <c r="O275" s="8">
        <f t="shared" si="135"/>
        <v>392627.69</v>
      </c>
      <c r="P275" s="45">
        <f t="shared" si="135"/>
        <v>1135721.7</v>
      </c>
      <c r="Q275" s="45">
        <f t="shared" si="135"/>
        <v>679049.4</v>
      </c>
      <c r="R275" s="81"/>
      <c r="S275" s="81"/>
      <c r="T275" s="74"/>
      <c r="U275" s="74"/>
      <c r="V275" s="74"/>
      <c r="W275" s="74"/>
      <c r="X275" s="74"/>
      <c r="Y275" s="74"/>
      <c r="Z275" s="74"/>
      <c r="AA275" s="74"/>
      <c r="AB275" s="74"/>
      <c r="AC275" s="74"/>
      <c r="AD275" s="74"/>
      <c r="AE275" s="35"/>
    </row>
    <row r="276" spans="1:31" ht="30" x14ac:dyDescent="0.25">
      <c r="A276" s="67"/>
      <c r="B276" s="95"/>
      <c r="C276" s="74"/>
      <c r="D276" s="74"/>
      <c r="E276" s="15" t="s">
        <v>11</v>
      </c>
      <c r="F276" s="8">
        <f>F275</f>
        <v>4135959.3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556420</v>
      </c>
      <c r="O276" s="8">
        <v>392627.69</v>
      </c>
      <c r="P276" s="45">
        <v>1135721.7</v>
      </c>
      <c r="Q276" s="45">
        <v>679049.4</v>
      </c>
      <c r="R276" s="81"/>
      <c r="S276" s="81"/>
      <c r="T276" s="74"/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35"/>
    </row>
    <row r="277" spans="1:31" ht="30" x14ac:dyDescent="0.25">
      <c r="A277" s="67"/>
      <c r="B277" s="95"/>
      <c r="C277" s="74"/>
      <c r="D277" s="74"/>
      <c r="E277" s="15" t="s">
        <v>12</v>
      </c>
      <c r="F277" s="8">
        <f t="shared" si="133"/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45">
        <v>0</v>
      </c>
      <c r="Q277" s="45">
        <v>0</v>
      </c>
      <c r="R277" s="81"/>
      <c r="S277" s="81"/>
      <c r="T277" s="74"/>
      <c r="U277" s="74"/>
      <c r="V277" s="74"/>
      <c r="W277" s="74"/>
      <c r="X277" s="74"/>
      <c r="Y277" s="74"/>
      <c r="Z277" s="74"/>
      <c r="AA277" s="74"/>
      <c r="AB277" s="74"/>
      <c r="AC277" s="74"/>
      <c r="AD277" s="74"/>
      <c r="AE277" s="35"/>
    </row>
    <row r="278" spans="1:31" ht="30" x14ac:dyDescent="0.25">
      <c r="A278" s="67"/>
      <c r="B278" s="95"/>
      <c r="C278" s="74"/>
      <c r="D278" s="74"/>
      <c r="E278" s="15" t="s">
        <v>13</v>
      </c>
      <c r="F278" s="8">
        <f t="shared" si="133"/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45">
        <v>0</v>
      </c>
      <c r="Q278" s="45">
        <v>0</v>
      </c>
      <c r="R278" s="81"/>
      <c r="S278" s="81"/>
      <c r="T278" s="74"/>
      <c r="U278" s="74"/>
      <c r="V278" s="74"/>
      <c r="W278" s="74"/>
      <c r="X278" s="74"/>
      <c r="Y278" s="74"/>
      <c r="Z278" s="74"/>
      <c r="AA278" s="74"/>
      <c r="AB278" s="74"/>
      <c r="AC278" s="74"/>
      <c r="AD278" s="74"/>
      <c r="AE278" s="35"/>
    </row>
    <row r="279" spans="1:31" x14ac:dyDescent="0.25">
      <c r="A279" s="67"/>
      <c r="B279" s="95"/>
      <c r="C279" s="74"/>
      <c r="D279" s="74"/>
      <c r="E279" s="15" t="s">
        <v>14</v>
      </c>
      <c r="F279" s="8">
        <f t="shared" si="133"/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45">
        <v>0</v>
      </c>
      <c r="Q279" s="45">
        <v>0</v>
      </c>
      <c r="R279" s="81"/>
      <c r="S279" s="81"/>
      <c r="T279" s="74"/>
      <c r="U279" s="74"/>
      <c r="V279" s="74"/>
      <c r="W279" s="74"/>
      <c r="X279" s="74"/>
      <c r="Y279" s="74"/>
      <c r="Z279" s="74"/>
      <c r="AA279" s="74"/>
      <c r="AB279" s="74"/>
      <c r="AC279" s="74"/>
      <c r="AD279" s="74"/>
      <c r="AE279" s="35"/>
    </row>
    <row r="280" spans="1:31" x14ac:dyDescent="0.25">
      <c r="A280" s="67" t="s">
        <v>118</v>
      </c>
      <c r="B280" s="95" t="s">
        <v>119</v>
      </c>
      <c r="C280" s="74">
        <v>618</v>
      </c>
      <c r="D280" s="74">
        <v>1840120030</v>
      </c>
      <c r="E280" s="15" t="s">
        <v>9</v>
      </c>
      <c r="F280" s="8">
        <f>F281</f>
        <v>736360</v>
      </c>
      <c r="G280" s="8">
        <f>G281+G285</f>
        <v>0</v>
      </c>
      <c r="H280" s="8">
        <f t="shared" ref="H280:Q280" si="136">H281+H285</f>
        <v>0</v>
      </c>
      <c r="I280" s="8">
        <f t="shared" si="136"/>
        <v>0</v>
      </c>
      <c r="J280" s="8">
        <f t="shared" si="136"/>
        <v>0</v>
      </c>
      <c r="K280" s="8">
        <f t="shared" si="136"/>
        <v>0</v>
      </c>
      <c r="L280" s="8">
        <f t="shared" si="136"/>
        <v>0</v>
      </c>
      <c r="M280" s="8">
        <f t="shared" si="136"/>
        <v>0</v>
      </c>
      <c r="N280" s="8">
        <f t="shared" si="136"/>
        <v>20000</v>
      </c>
      <c r="O280" s="8">
        <f t="shared" si="136"/>
        <v>388460</v>
      </c>
      <c r="P280" s="45">
        <f t="shared" si="136"/>
        <v>38000</v>
      </c>
      <c r="Q280" s="45">
        <f t="shared" si="136"/>
        <v>38000</v>
      </c>
      <c r="R280" s="81" t="s">
        <v>137</v>
      </c>
      <c r="S280" s="81" t="s">
        <v>138</v>
      </c>
      <c r="T280" s="74"/>
      <c r="U280" s="74"/>
      <c r="V280" s="74"/>
      <c r="W280" s="74"/>
      <c r="X280" s="74"/>
      <c r="Y280" s="74"/>
      <c r="Z280" s="74"/>
      <c r="AA280" s="74"/>
      <c r="AB280" s="74"/>
      <c r="AC280" s="74">
        <v>100</v>
      </c>
      <c r="AD280" s="74">
        <v>0</v>
      </c>
      <c r="AE280" s="35"/>
    </row>
    <row r="281" spans="1:31" ht="30" x14ac:dyDescent="0.25">
      <c r="A281" s="67"/>
      <c r="B281" s="95"/>
      <c r="C281" s="74"/>
      <c r="D281" s="74"/>
      <c r="E281" s="15" t="s">
        <v>10</v>
      </c>
      <c r="F281" s="8">
        <f>F282</f>
        <v>736360</v>
      </c>
      <c r="G281" s="8">
        <f>SUM(G282:G284)</f>
        <v>0</v>
      </c>
      <c r="H281" s="8">
        <f t="shared" ref="H281:Q281" si="137">SUM(H282:H284)</f>
        <v>0</v>
      </c>
      <c r="I281" s="8">
        <f t="shared" si="137"/>
        <v>0</v>
      </c>
      <c r="J281" s="8">
        <f t="shared" si="137"/>
        <v>0</v>
      </c>
      <c r="K281" s="8">
        <f t="shared" si="137"/>
        <v>0</v>
      </c>
      <c r="L281" s="8">
        <f t="shared" si="137"/>
        <v>0</v>
      </c>
      <c r="M281" s="8">
        <f t="shared" si="137"/>
        <v>0</v>
      </c>
      <c r="N281" s="8">
        <f t="shared" si="137"/>
        <v>20000</v>
      </c>
      <c r="O281" s="8">
        <f t="shared" si="137"/>
        <v>388460</v>
      </c>
      <c r="P281" s="45">
        <f t="shared" si="137"/>
        <v>38000</v>
      </c>
      <c r="Q281" s="45">
        <f t="shared" si="137"/>
        <v>38000</v>
      </c>
      <c r="R281" s="81"/>
      <c r="S281" s="81"/>
      <c r="T281" s="74"/>
      <c r="U281" s="74"/>
      <c r="V281" s="74"/>
      <c r="W281" s="74"/>
      <c r="X281" s="74"/>
      <c r="Y281" s="74"/>
      <c r="Z281" s="74"/>
      <c r="AA281" s="74"/>
      <c r="AB281" s="74"/>
      <c r="AC281" s="74"/>
      <c r="AD281" s="74"/>
      <c r="AE281" s="35"/>
    </row>
    <row r="282" spans="1:31" ht="30" x14ac:dyDescent="0.25">
      <c r="A282" s="67"/>
      <c r="B282" s="95"/>
      <c r="C282" s="74"/>
      <c r="D282" s="74"/>
      <c r="E282" s="15" t="s">
        <v>11</v>
      </c>
      <c r="F282" s="8">
        <v>736360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20000</v>
      </c>
      <c r="O282" s="8">
        <v>388460</v>
      </c>
      <c r="P282" s="45">
        <v>38000</v>
      </c>
      <c r="Q282" s="45">
        <v>38000</v>
      </c>
      <c r="R282" s="81"/>
      <c r="S282" s="81"/>
      <c r="T282" s="74"/>
      <c r="U282" s="74"/>
      <c r="V282" s="74"/>
      <c r="W282" s="74"/>
      <c r="X282" s="74"/>
      <c r="Y282" s="74"/>
      <c r="Z282" s="74"/>
      <c r="AA282" s="74"/>
      <c r="AB282" s="74"/>
      <c r="AC282" s="74"/>
      <c r="AD282" s="74"/>
      <c r="AE282" s="35"/>
    </row>
    <row r="283" spans="1:31" ht="30" x14ac:dyDescent="0.25">
      <c r="A283" s="67"/>
      <c r="B283" s="95"/>
      <c r="C283" s="74"/>
      <c r="D283" s="74"/>
      <c r="E283" s="15" t="s">
        <v>12</v>
      </c>
      <c r="F283" s="8">
        <f t="shared" si="133"/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45">
        <v>0</v>
      </c>
      <c r="Q283" s="45">
        <v>0</v>
      </c>
      <c r="R283" s="81"/>
      <c r="S283" s="81"/>
      <c r="T283" s="74"/>
      <c r="U283" s="74"/>
      <c r="V283" s="74"/>
      <c r="W283" s="74"/>
      <c r="X283" s="74"/>
      <c r="Y283" s="74"/>
      <c r="Z283" s="74"/>
      <c r="AA283" s="74"/>
      <c r="AB283" s="74"/>
      <c r="AC283" s="74"/>
      <c r="AD283" s="74"/>
      <c r="AE283" s="35"/>
    </row>
    <row r="284" spans="1:31" ht="30" x14ac:dyDescent="0.25">
      <c r="A284" s="67"/>
      <c r="B284" s="95"/>
      <c r="C284" s="74"/>
      <c r="D284" s="74"/>
      <c r="E284" s="15" t="s">
        <v>13</v>
      </c>
      <c r="F284" s="8">
        <f t="shared" si="133"/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45">
        <v>0</v>
      </c>
      <c r="Q284" s="45">
        <v>0</v>
      </c>
      <c r="R284" s="81"/>
      <c r="S284" s="81"/>
      <c r="T284" s="74"/>
      <c r="U284" s="74"/>
      <c r="V284" s="74"/>
      <c r="W284" s="74"/>
      <c r="X284" s="74"/>
      <c r="Y284" s="74"/>
      <c r="Z284" s="74"/>
      <c r="AA284" s="74"/>
      <c r="AB284" s="74"/>
      <c r="AC284" s="74"/>
      <c r="AD284" s="74"/>
      <c r="AE284" s="35"/>
    </row>
    <row r="285" spans="1:31" x14ac:dyDescent="0.25">
      <c r="A285" s="67"/>
      <c r="B285" s="95"/>
      <c r="C285" s="74"/>
      <c r="D285" s="74"/>
      <c r="E285" s="15" t="s">
        <v>14</v>
      </c>
      <c r="F285" s="8">
        <f t="shared" si="133"/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45">
        <v>0</v>
      </c>
      <c r="Q285" s="45">
        <v>0</v>
      </c>
      <c r="R285" s="81"/>
      <c r="S285" s="81"/>
      <c r="T285" s="74"/>
      <c r="U285" s="74"/>
      <c r="V285" s="74"/>
      <c r="W285" s="74"/>
      <c r="X285" s="74"/>
      <c r="Y285" s="74"/>
      <c r="Z285" s="74"/>
      <c r="AA285" s="74"/>
      <c r="AB285" s="74"/>
      <c r="AC285" s="74"/>
      <c r="AD285" s="74"/>
      <c r="AE285" s="35"/>
    </row>
    <row r="286" spans="1:31" x14ac:dyDescent="0.25">
      <c r="A286" s="67" t="s">
        <v>120</v>
      </c>
      <c r="B286" s="95" t="s">
        <v>121</v>
      </c>
      <c r="C286" s="74">
        <v>618</v>
      </c>
      <c r="D286" s="74" t="s">
        <v>159</v>
      </c>
      <c r="E286" s="15" t="s">
        <v>9</v>
      </c>
      <c r="F286" s="8">
        <f>F287</f>
        <v>9268333.5</v>
      </c>
      <c r="G286" s="8">
        <f>G287+G291</f>
        <v>0</v>
      </c>
      <c r="H286" s="8">
        <f t="shared" ref="H286:Q286" si="138">H287+H291</f>
        <v>0</v>
      </c>
      <c r="I286" s="8">
        <f t="shared" si="138"/>
        <v>0</v>
      </c>
      <c r="J286" s="8">
        <f t="shared" si="138"/>
        <v>0</v>
      </c>
      <c r="K286" s="8">
        <f t="shared" si="138"/>
        <v>0</v>
      </c>
      <c r="L286" s="8">
        <f t="shared" si="138"/>
        <v>0</v>
      </c>
      <c r="M286" s="8">
        <f t="shared" si="138"/>
        <v>0</v>
      </c>
      <c r="N286" s="8">
        <f t="shared" si="138"/>
        <v>5117127.5999999996</v>
      </c>
      <c r="O286" s="8">
        <f t="shared" si="138"/>
        <v>0</v>
      </c>
      <c r="P286" s="45">
        <f t="shared" si="138"/>
        <v>0</v>
      </c>
      <c r="Q286" s="45">
        <f t="shared" si="138"/>
        <v>0</v>
      </c>
      <c r="R286" s="89" t="s">
        <v>137</v>
      </c>
      <c r="S286" s="89" t="s">
        <v>138</v>
      </c>
      <c r="T286" s="14"/>
      <c r="U286" s="14"/>
      <c r="V286" s="14"/>
      <c r="W286" s="14"/>
      <c r="X286" s="14"/>
      <c r="Y286" s="14"/>
      <c r="Z286" s="14"/>
      <c r="AA286" s="14"/>
      <c r="AB286" s="14"/>
      <c r="AC286" s="92">
        <v>100</v>
      </c>
      <c r="AD286" s="92"/>
      <c r="AE286" s="35"/>
    </row>
    <row r="287" spans="1:31" ht="30" x14ac:dyDescent="0.25">
      <c r="A287" s="67"/>
      <c r="B287" s="95"/>
      <c r="C287" s="74"/>
      <c r="D287" s="74"/>
      <c r="E287" s="15" t="s">
        <v>10</v>
      </c>
      <c r="F287" s="8">
        <v>9268333.5</v>
      </c>
      <c r="G287" s="8">
        <f>SUM(G288:G290)</f>
        <v>0</v>
      </c>
      <c r="H287" s="8">
        <f t="shared" ref="H287:Q287" si="139">SUM(H288:H290)</f>
        <v>0</v>
      </c>
      <c r="I287" s="8">
        <f t="shared" si="139"/>
        <v>0</v>
      </c>
      <c r="J287" s="8">
        <f t="shared" si="139"/>
        <v>0</v>
      </c>
      <c r="K287" s="8">
        <f t="shared" si="139"/>
        <v>0</v>
      </c>
      <c r="L287" s="8">
        <f t="shared" si="139"/>
        <v>0</v>
      </c>
      <c r="M287" s="8">
        <f t="shared" si="139"/>
        <v>0</v>
      </c>
      <c r="N287" s="8">
        <f t="shared" si="139"/>
        <v>5117127.5999999996</v>
      </c>
      <c r="O287" s="8">
        <f t="shared" si="139"/>
        <v>0</v>
      </c>
      <c r="P287" s="45">
        <f t="shared" si="139"/>
        <v>0</v>
      </c>
      <c r="Q287" s="45">
        <f t="shared" si="139"/>
        <v>0</v>
      </c>
      <c r="R287" s="141"/>
      <c r="S287" s="141"/>
      <c r="T287" s="14"/>
      <c r="U287" s="14"/>
      <c r="V287" s="14"/>
      <c r="W287" s="14"/>
      <c r="X287" s="14"/>
      <c r="Y287" s="14"/>
      <c r="Z287" s="14"/>
      <c r="AA287" s="14"/>
      <c r="AB287" s="14"/>
      <c r="AC287" s="137"/>
      <c r="AD287" s="137"/>
      <c r="AE287" s="39"/>
    </row>
    <row r="288" spans="1:31" ht="30" x14ac:dyDescent="0.25">
      <c r="A288" s="67"/>
      <c r="B288" s="95"/>
      <c r="C288" s="74"/>
      <c r="D288" s="74"/>
      <c r="E288" s="15" t="s">
        <v>11</v>
      </c>
      <c r="F288" s="8">
        <v>719273.06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511712.75999999995</v>
      </c>
      <c r="O288" s="8">
        <v>0</v>
      </c>
      <c r="P288" s="45">
        <v>0</v>
      </c>
      <c r="Q288" s="45">
        <v>0</v>
      </c>
      <c r="R288" s="141"/>
      <c r="S288" s="141"/>
      <c r="T288" s="14"/>
      <c r="U288" s="14"/>
      <c r="V288" s="14"/>
      <c r="W288" s="14"/>
      <c r="X288" s="14"/>
      <c r="Y288" s="14"/>
      <c r="Z288" s="14"/>
      <c r="AA288" s="14"/>
      <c r="AB288" s="14"/>
      <c r="AC288" s="137"/>
      <c r="AD288" s="137"/>
      <c r="AE288" s="39"/>
    </row>
    <row r="289" spans="1:31" ht="30" x14ac:dyDescent="0.25">
      <c r="A289" s="67"/>
      <c r="B289" s="95"/>
      <c r="C289" s="74"/>
      <c r="D289" s="74"/>
      <c r="E289" s="15" t="s">
        <v>12</v>
      </c>
      <c r="F289" s="8">
        <f>F287-F288</f>
        <v>8549060.4399999995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4605414.84</v>
      </c>
      <c r="O289" s="8">
        <v>0</v>
      </c>
      <c r="P289" s="45">
        <v>0</v>
      </c>
      <c r="Q289" s="45">
        <v>0</v>
      </c>
      <c r="R289" s="141"/>
      <c r="S289" s="141"/>
      <c r="T289" s="14"/>
      <c r="U289" s="14"/>
      <c r="V289" s="14"/>
      <c r="W289" s="14"/>
      <c r="X289" s="14"/>
      <c r="Y289" s="14"/>
      <c r="Z289" s="14"/>
      <c r="AA289" s="14"/>
      <c r="AB289" s="14"/>
      <c r="AC289" s="137"/>
      <c r="AD289" s="137"/>
      <c r="AE289" s="39"/>
    </row>
    <row r="290" spans="1:31" ht="30" x14ac:dyDescent="0.25">
      <c r="A290" s="67"/>
      <c r="B290" s="95"/>
      <c r="C290" s="74"/>
      <c r="D290" s="74"/>
      <c r="E290" s="15" t="s">
        <v>13</v>
      </c>
      <c r="F290" s="8">
        <f t="shared" si="133"/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45">
        <v>0</v>
      </c>
      <c r="Q290" s="45">
        <v>0</v>
      </c>
      <c r="R290" s="141"/>
      <c r="S290" s="141"/>
      <c r="T290" s="14"/>
      <c r="U290" s="14"/>
      <c r="V290" s="14"/>
      <c r="W290" s="14"/>
      <c r="X290" s="14"/>
      <c r="Y290" s="14"/>
      <c r="Z290" s="14"/>
      <c r="AA290" s="14"/>
      <c r="AB290" s="14"/>
      <c r="AC290" s="137"/>
      <c r="AD290" s="137"/>
      <c r="AE290" s="39"/>
    </row>
    <row r="291" spans="1:31" x14ac:dyDescent="0.25">
      <c r="A291" s="67"/>
      <c r="B291" s="95"/>
      <c r="C291" s="74"/>
      <c r="D291" s="74"/>
      <c r="E291" s="15" t="s">
        <v>14</v>
      </c>
      <c r="F291" s="8">
        <f t="shared" si="133"/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45">
        <v>0</v>
      </c>
      <c r="Q291" s="45">
        <v>0</v>
      </c>
      <c r="R291" s="142"/>
      <c r="S291" s="142"/>
      <c r="T291" s="14"/>
      <c r="U291" s="14"/>
      <c r="V291" s="14"/>
      <c r="W291" s="14"/>
      <c r="X291" s="14"/>
      <c r="Y291" s="14"/>
      <c r="Z291" s="14"/>
      <c r="AA291" s="14"/>
      <c r="AB291" s="14"/>
      <c r="AC291" s="138"/>
      <c r="AD291" s="138"/>
      <c r="AE291" s="39"/>
    </row>
    <row r="292" spans="1:31" x14ac:dyDescent="0.25">
      <c r="A292" s="129" t="s">
        <v>142</v>
      </c>
      <c r="B292" s="96" t="s">
        <v>143</v>
      </c>
      <c r="C292" s="92">
        <v>618</v>
      </c>
      <c r="D292" s="92"/>
      <c r="E292" s="25" t="s">
        <v>9</v>
      </c>
      <c r="F292" s="23">
        <v>0</v>
      </c>
      <c r="G292" s="23"/>
      <c r="H292" s="23"/>
      <c r="I292" s="23"/>
      <c r="J292" s="23"/>
      <c r="K292" s="23"/>
      <c r="L292" s="23"/>
      <c r="M292" s="23"/>
      <c r="N292" s="23"/>
      <c r="O292" s="23">
        <v>0</v>
      </c>
      <c r="P292" s="45">
        <v>0</v>
      </c>
      <c r="Q292" s="45">
        <v>0</v>
      </c>
      <c r="R292" s="147" t="s">
        <v>137</v>
      </c>
      <c r="S292" s="147" t="s">
        <v>138</v>
      </c>
      <c r="T292" s="24"/>
      <c r="U292" s="24"/>
      <c r="V292" s="24"/>
      <c r="W292" s="24"/>
      <c r="X292" s="24"/>
      <c r="Y292" s="24"/>
      <c r="Z292" s="24"/>
      <c r="AA292" s="24"/>
      <c r="AB292" s="24"/>
      <c r="AC292" s="92"/>
      <c r="AD292" s="92"/>
      <c r="AE292" s="35"/>
    </row>
    <row r="293" spans="1:31" ht="30" x14ac:dyDescent="0.25">
      <c r="A293" s="137"/>
      <c r="B293" s="139"/>
      <c r="C293" s="137"/>
      <c r="D293" s="137"/>
      <c r="E293" s="25" t="s">
        <v>10</v>
      </c>
      <c r="F293" s="41">
        <v>0</v>
      </c>
      <c r="G293" s="23"/>
      <c r="H293" s="23"/>
      <c r="I293" s="23"/>
      <c r="J293" s="23"/>
      <c r="K293" s="23"/>
      <c r="L293" s="23"/>
      <c r="M293" s="23"/>
      <c r="N293" s="23"/>
      <c r="O293" s="23">
        <v>0</v>
      </c>
      <c r="P293" s="45">
        <v>0</v>
      </c>
      <c r="Q293" s="45">
        <v>0</v>
      </c>
      <c r="R293" s="141"/>
      <c r="S293" s="141"/>
      <c r="T293" s="24"/>
      <c r="U293" s="24"/>
      <c r="V293" s="24"/>
      <c r="W293" s="24"/>
      <c r="X293" s="24"/>
      <c r="Y293" s="24"/>
      <c r="Z293" s="24"/>
      <c r="AA293" s="24"/>
      <c r="AB293" s="24"/>
      <c r="AC293" s="137"/>
      <c r="AD293" s="137"/>
      <c r="AE293" s="39"/>
    </row>
    <row r="294" spans="1:31" ht="30" x14ac:dyDescent="0.25">
      <c r="A294" s="137"/>
      <c r="B294" s="139"/>
      <c r="C294" s="137"/>
      <c r="D294" s="137"/>
      <c r="E294" s="25" t="s">
        <v>11</v>
      </c>
      <c r="F294" s="41">
        <v>0</v>
      </c>
      <c r="G294" s="23"/>
      <c r="H294" s="23"/>
      <c r="I294" s="23"/>
      <c r="J294" s="23"/>
      <c r="K294" s="23"/>
      <c r="L294" s="23"/>
      <c r="M294" s="23"/>
      <c r="N294" s="23"/>
      <c r="O294" s="23">
        <v>0</v>
      </c>
      <c r="P294" s="45">
        <v>0</v>
      </c>
      <c r="Q294" s="45">
        <v>0</v>
      </c>
      <c r="R294" s="141"/>
      <c r="S294" s="141"/>
      <c r="T294" s="24"/>
      <c r="U294" s="24"/>
      <c r="V294" s="24"/>
      <c r="W294" s="24"/>
      <c r="X294" s="24"/>
      <c r="Y294" s="24"/>
      <c r="Z294" s="24"/>
      <c r="AA294" s="24"/>
      <c r="AB294" s="24"/>
      <c r="AC294" s="137"/>
      <c r="AD294" s="137"/>
      <c r="AE294" s="39"/>
    </row>
    <row r="295" spans="1:31" ht="30" x14ac:dyDescent="0.25">
      <c r="A295" s="137"/>
      <c r="B295" s="139"/>
      <c r="C295" s="137"/>
      <c r="D295" s="137"/>
      <c r="E295" s="25" t="s">
        <v>12</v>
      </c>
      <c r="F295" s="41">
        <v>0</v>
      </c>
      <c r="G295" s="23"/>
      <c r="H295" s="23"/>
      <c r="I295" s="23"/>
      <c r="J295" s="23"/>
      <c r="K295" s="23"/>
      <c r="L295" s="23"/>
      <c r="M295" s="23"/>
      <c r="N295" s="23"/>
      <c r="O295" s="23">
        <v>0</v>
      </c>
      <c r="P295" s="45">
        <v>0</v>
      </c>
      <c r="Q295" s="45">
        <v>0</v>
      </c>
      <c r="R295" s="141"/>
      <c r="S295" s="141"/>
      <c r="T295" s="24"/>
      <c r="U295" s="24"/>
      <c r="V295" s="24"/>
      <c r="W295" s="24"/>
      <c r="X295" s="24"/>
      <c r="Y295" s="24"/>
      <c r="Z295" s="24"/>
      <c r="AA295" s="24"/>
      <c r="AB295" s="24"/>
      <c r="AC295" s="137"/>
      <c r="AD295" s="137"/>
      <c r="AE295" s="39"/>
    </row>
    <row r="296" spans="1:31" ht="30" x14ac:dyDescent="0.25">
      <c r="A296" s="137"/>
      <c r="B296" s="139"/>
      <c r="C296" s="137"/>
      <c r="D296" s="137"/>
      <c r="E296" s="25" t="s">
        <v>13</v>
      </c>
      <c r="F296" s="41">
        <v>0</v>
      </c>
      <c r="G296" s="23"/>
      <c r="H296" s="23"/>
      <c r="I296" s="23"/>
      <c r="J296" s="23"/>
      <c r="K296" s="23"/>
      <c r="L296" s="23"/>
      <c r="M296" s="23"/>
      <c r="N296" s="23"/>
      <c r="O296" s="23">
        <v>0</v>
      </c>
      <c r="P296" s="45">
        <v>0</v>
      </c>
      <c r="Q296" s="45">
        <v>0</v>
      </c>
      <c r="R296" s="141"/>
      <c r="S296" s="141"/>
      <c r="T296" s="24"/>
      <c r="U296" s="24"/>
      <c r="V296" s="24"/>
      <c r="W296" s="24"/>
      <c r="X296" s="24"/>
      <c r="Y296" s="24"/>
      <c r="Z296" s="24"/>
      <c r="AA296" s="24"/>
      <c r="AB296" s="24"/>
      <c r="AC296" s="137"/>
      <c r="AD296" s="137"/>
      <c r="AE296" s="39"/>
    </row>
    <row r="297" spans="1:31" x14ac:dyDescent="0.25">
      <c r="A297" s="138"/>
      <c r="B297" s="140"/>
      <c r="C297" s="138"/>
      <c r="D297" s="138"/>
      <c r="E297" s="25" t="s">
        <v>14</v>
      </c>
      <c r="F297" s="41">
        <v>0</v>
      </c>
      <c r="G297" s="23"/>
      <c r="H297" s="23"/>
      <c r="I297" s="23"/>
      <c r="J297" s="23"/>
      <c r="K297" s="23"/>
      <c r="L297" s="23"/>
      <c r="M297" s="23"/>
      <c r="N297" s="23"/>
      <c r="O297" s="23">
        <v>0</v>
      </c>
      <c r="P297" s="45">
        <v>0</v>
      </c>
      <c r="Q297" s="45">
        <v>0</v>
      </c>
      <c r="R297" s="142"/>
      <c r="S297" s="142"/>
      <c r="T297" s="24"/>
      <c r="U297" s="24"/>
      <c r="V297" s="24"/>
      <c r="W297" s="24"/>
      <c r="X297" s="24"/>
      <c r="Y297" s="24"/>
      <c r="Z297" s="24"/>
      <c r="AA297" s="24"/>
      <c r="AB297" s="24"/>
      <c r="AC297" s="138"/>
      <c r="AD297" s="138"/>
      <c r="AE297" s="39"/>
    </row>
    <row r="298" spans="1:31" ht="2.25" hidden="1" customHeight="1" x14ac:dyDescent="0.25">
      <c r="A298" s="129" t="s">
        <v>144</v>
      </c>
      <c r="B298" s="96" t="s">
        <v>145</v>
      </c>
      <c r="C298" s="92">
        <v>2023</v>
      </c>
      <c r="D298" s="92">
        <v>2025</v>
      </c>
      <c r="E298" s="25" t="s">
        <v>9</v>
      </c>
      <c r="F298" s="23">
        <f>P298</f>
        <v>0</v>
      </c>
      <c r="G298" s="23"/>
      <c r="H298" s="23"/>
      <c r="I298" s="23"/>
      <c r="J298" s="23"/>
      <c r="K298" s="23"/>
      <c r="L298" s="23"/>
      <c r="M298" s="23"/>
      <c r="N298" s="23"/>
      <c r="O298" s="23">
        <v>0</v>
      </c>
      <c r="P298" s="45">
        <v>0</v>
      </c>
      <c r="Q298" s="45">
        <v>0</v>
      </c>
      <c r="R298" s="147" t="s">
        <v>137</v>
      </c>
      <c r="S298" s="147" t="s">
        <v>138</v>
      </c>
      <c r="T298" s="24"/>
      <c r="U298" s="24"/>
      <c r="V298" s="24"/>
      <c r="W298" s="24"/>
      <c r="X298" s="24"/>
      <c r="Y298" s="24"/>
      <c r="Z298" s="24"/>
      <c r="AA298" s="24"/>
      <c r="AB298" s="24"/>
      <c r="AC298" s="92"/>
      <c r="AD298" s="92"/>
      <c r="AE298" s="35"/>
    </row>
    <row r="299" spans="1:31" ht="30" hidden="1" customHeight="1" x14ac:dyDescent="0.25">
      <c r="A299" s="137"/>
      <c r="B299" s="139"/>
      <c r="C299" s="137"/>
      <c r="D299" s="137"/>
      <c r="E299" s="25" t="s">
        <v>10</v>
      </c>
      <c r="F299" s="23">
        <f>P299</f>
        <v>0</v>
      </c>
      <c r="G299" s="23"/>
      <c r="H299" s="23"/>
      <c r="I299" s="23"/>
      <c r="J299" s="23"/>
      <c r="K299" s="23"/>
      <c r="L299" s="23"/>
      <c r="M299" s="23"/>
      <c r="N299" s="23"/>
      <c r="O299" s="23">
        <v>0</v>
      </c>
      <c r="P299" s="45">
        <v>0</v>
      </c>
      <c r="Q299" s="45">
        <v>0</v>
      </c>
      <c r="R299" s="141"/>
      <c r="S299" s="141"/>
      <c r="T299" s="24"/>
      <c r="U299" s="24"/>
      <c r="V299" s="24"/>
      <c r="W299" s="24"/>
      <c r="X299" s="24"/>
      <c r="Y299" s="24"/>
      <c r="Z299" s="24"/>
      <c r="AA299" s="24"/>
      <c r="AB299" s="24"/>
      <c r="AC299" s="137"/>
      <c r="AD299" s="137"/>
      <c r="AE299" s="39"/>
    </row>
    <row r="300" spans="1:31" ht="30" hidden="1" customHeight="1" x14ac:dyDescent="0.25">
      <c r="A300" s="137"/>
      <c r="B300" s="139"/>
      <c r="C300" s="137"/>
      <c r="D300" s="137"/>
      <c r="E300" s="25" t="s">
        <v>11</v>
      </c>
      <c r="F300" s="23">
        <f>P300</f>
        <v>0</v>
      </c>
      <c r="G300" s="23"/>
      <c r="H300" s="23"/>
      <c r="I300" s="23"/>
      <c r="J300" s="23"/>
      <c r="K300" s="23"/>
      <c r="L300" s="23"/>
      <c r="M300" s="23"/>
      <c r="N300" s="23"/>
      <c r="O300" s="23">
        <v>0</v>
      </c>
      <c r="P300" s="45">
        <v>0</v>
      </c>
      <c r="Q300" s="45">
        <v>0</v>
      </c>
      <c r="R300" s="141"/>
      <c r="S300" s="141"/>
      <c r="T300" s="24"/>
      <c r="U300" s="24"/>
      <c r="V300" s="24"/>
      <c r="W300" s="24"/>
      <c r="X300" s="24"/>
      <c r="Y300" s="24"/>
      <c r="Z300" s="24"/>
      <c r="AA300" s="24"/>
      <c r="AB300" s="24"/>
      <c r="AC300" s="137"/>
      <c r="AD300" s="137"/>
      <c r="AE300" s="39"/>
    </row>
    <row r="301" spans="1:31" ht="30" hidden="1" customHeight="1" x14ac:dyDescent="0.25">
      <c r="A301" s="137"/>
      <c r="B301" s="139"/>
      <c r="C301" s="137"/>
      <c r="D301" s="137"/>
      <c r="E301" s="25" t="s">
        <v>12</v>
      </c>
      <c r="F301" s="23">
        <v>0</v>
      </c>
      <c r="G301" s="23"/>
      <c r="H301" s="23"/>
      <c r="I301" s="23"/>
      <c r="J301" s="23"/>
      <c r="K301" s="23"/>
      <c r="L301" s="23"/>
      <c r="M301" s="23"/>
      <c r="N301" s="23"/>
      <c r="O301" s="23">
        <v>0</v>
      </c>
      <c r="P301" s="45">
        <v>0</v>
      </c>
      <c r="Q301" s="45">
        <v>0</v>
      </c>
      <c r="R301" s="141"/>
      <c r="S301" s="141"/>
      <c r="T301" s="24"/>
      <c r="U301" s="24"/>
      <c r="V301" s="24"/>
      <c r="W301" s="24"/>
      <c r="X301" s="24"/>
      <c r="Y301" s="24"/>
      <c r="Z301" s="24"/>
      <c r="AA301" s="24"/>
      <c r="AB301" s="24"/>
      <c r="AC301" s="137"/>
      <c r="AD301" s="137"/>
      <c r="AE301" s="39"/>
    </row>
    <row r="302" spans="1:31" ht="30" hidden="1" customHeight="1" x14ac:dyDescent="0.25">
      <c r="A302" s="137"/>
      <c r="B302" s="139"/>
      <c r="C302" s="137"/>
      <c r="D302" s="137"/>
      <c r="E302" s="25" t="s">
        <v>13</v>
      </c>
      <c r="F302" s="23">
        <v>0</v>
      </c>
      <c r="G302" s="23"/>
      <c r="H302" s="23"/>
      <c r="I302" s="23"/>
      <c r="J302" s="23"/>
      <c r="K302" s="23"/>
      <c r="L302" s="23"/>
      <c r="M302" s="23"/>
      <c r="N302" s="23"/>
      <c r="O302" s="23">
        <v>0</v>
      </c>
      <c r="P302" s="45">
        <v>0</v>
      </c>
      <c r="Q302" s="45">
        <v>0</v>
      </c>
      <c r="R302" s="141"/>
      <c r="S302" s="141"/>
      <c r="T302" s="24"/>
      <c r="U302" s="24"/>
      <c r="V302" s="24"/>
      <c r="W302" s="24"/>
      <c r="X302" s="24"/>
      <c r="Y302" s="24"/>
      <c r="Z302" s="24"/>
      <c r="AA302" s="24"/>
      <c r="AB302" s="24"/>
      <c r="AC302" s="137"/>
      <c r="AD302" s="137"/>
      <c r="AE302" s="39"/>
    </row>
    <row r="303" spans="1:31" ht="15" hidden="1" customHeight="1" x14ac:dyDescent="0.25">
      <c r="A303" s="138"/>
      <c r="B303" s="140"/>
      <c r="C303" s="138"/>
      <c r="D303" s="138"/>
      <c r="E303" s="25" t="s">
        <v>14</v>
      </c>
      <c r="F303" s="23">
        <v>0</v>
      </c>
      <c r="G303" s="23"/>
      <c r="H303" s="23"/>
      <c r="I303" s="23"/>
      <c r="J303" s="23"/>
      <c r="K303" s="23"/>
      <c r="L303" s="23"/>
      <c r="M303" s="23"/>
      <c r="N303" s="23"/>
      <c r="O303" s="23">
        <v>0</v>
      </c>
      <c r="P303" s="45">
        <v>0</v>
      </c>
      <c r="Q303" s="45">
        <v>0</v>
      </c>
      <c r="R303" s="142"/>
      <c r="S303" s="142"/>
      <c r="T303" s="24"/>
      <c r="U303" s="24"/>
      <c r="V303" s="24"/>
      <c r="W303" s="24"/>
      <c r="X303" s="24"/>
      <c r="Y303" s="24"/>
      <c r="Z303" s="24"/>
      <c r="AA303" s="24"/>
      <c r="AB303" s="24"/>
      <c r="AC303" s="138"/>
      <c r="AD303" s="138"/>
      <c r="AE303" s="39"/>
    </row>
    <row r="304" spans="1:31" s="10" customFormat="1" ht="15" customHeight="1" x14ac:dyDescent="0.25">
      <c r="A304" s="70" t="s">
        <v>38</v>
      </c>
      <c r="B304" s="70"/>
      <c r="C304" s="70"/>
      <c r="D304" s="70"/>
      <c r="E304" s="9" t="s">
        <v>9</v>
      </c>
      <c r="F304" s="18">
        <f t="shared" ref="F304:F309" si="140">F256</f>
        <v>19880365.309999999</v>
      </c>
      <c r="G304" s="18">
        <f t="shared" ref="G304:Q304" si="141">G256</f>
        <v>50429</v>
      </c>
      <c r="H304" s="18">
        <f t="shared" si="141"/>
        <v>0</v>
      </c>
      <c r="I304" s="18">
        <f t="shared" si="141"/>
        <v>456213</v>
      </c>
      <c r="J304" s="18">
        <f t="shared" si="141"/>
        <v>4350971.05</v>
      </c>
      <c r="K304" s="18">
        <f t="shared" si="141"/>
        <v>430529</v>
      </c>
      <c r="L304" s="18">
        <f t="shared" si="141"/>
        <v>0</v>
      </c>
      <c r="M304" s="18">
        <f t="shared" si="141"/>
        <v>137100</v>
      </c>
      <c r="N304" s="18">
        <f t="shared" si="141"/>
        <v>5693547.5999999996</v>
      </c>
      <c r="O304" s="43">
        <f t="shared" si="141"/>
        <v>841358.15</v>
      </c>
      <c r="P304" s="43">
        <f t="shared" si="141"/>
        <v>1183709.3999999999</v>
      </c>
      <c r="Q304" s="43">
        <f t="shared" si="141"/>
        <v>717049.4</v>
      </c>
      <c r="R304" s="132"/>
      <c r="S304" s="70"/>
      <c r="T304" s="70"/>
      <c r="U304" s="70"/>
      <c r="V304" s="70"/>
      <c r="W304" s="70"/>
      <c r="X304" s="70"/>
      <c r="Y304" s="70"/>
      <c r="Z304" s="70"/>
      <c r="AA304" s="70"/>
      <c r="AB304" s="70"/>
      <c r="AC304" s="70"/>
      <c r="AD304" s="70"/>
      <c r="AE304" s="36"/>
    </row>
    <row r="305" spans="1:31" s="10" customFormat="1" ht="30" customHeight="1" x14ac:dyDescent="0.25">
      <c r="A305" s="70"/>
      <c r="B305" s="70"/>
      <c r="C305" s="70"/>
      <c r="D305" s="70"/>
      <c r="E305" s="9" t="s">
        <v>10</v>
      </c>
      <c r="F305" s="18">
        <f t="shared" si="140"/>
        <v>19880365.309999999</v>
      </c>
      <c r="G305" s="18">
        <f t="shared" ref="G305:Q305" si="142">G257</f>
        <v>50429</v>
      </c>
      <c r="H305" s="18">
        <f t="shared" si="142"/>
        <v>0</v>
      </c>
      <c r="I305" s="18">
        <f t="shared" si="142"/>
        <v>456213</v>
      </c>
      <c r="J305" s="18">
        <f t="shared" si="142"/>
        <v>4350971.05</v>
      </c>
      <c r="K305" s="18">
        <f t="shared" si="142"/>
        <v>430529</v>
      </c>
      <c r="L305" s="18">
        <f t="shared" si="142"/>
        <v>0</v>
      </c>
      <c r="M305" s="18">
        <f t="shared" si="142"/>
        <v>137100</v>
      </c>
      <c r="N305" s="18">
        <f t="shared" si="142"/>
        <v>5693547.5999999996</v>
      </c>
      <c r="O305" s="43">
        <f t="shared" si="142"/>
        <v>841358.15</v>
      </c>
      <c r="P305" s="43">
        <f t="shared" si="142"/>
        <v>1183709.3999999999</v>
      </c>
      <c r="Q305" s="43">
        <f t="shared" si="142"/>
        <v>717049.4</v>
      </c>
      <c r="R305" s="132"/>
      <c r="S305" s="70"/>
      <c r="T305" s="70"/>
      <c r="U305" s="70"/>
      <c r="V305" s="70"/>
      <c r="W305" s="70"/>
      <c r="X305" s="70"/>
      <c r="Y305" s="70"/>
      <c r="Z305" s="70"/>
      <c r="AA305" s="70"/>
      <c r="AB305" s="70"/>
      <c r="AC305" s="70"/>
      <c r="AD305" s="70"/>
      <c r="AE305" s="36"/>
    </row>
    <row r="306" spans="1:31" s="10" customFormat="1" ht="28.5" x14ac:dyDescent="0.25">
      <c r="A306" s="70"/>
      <c r="B306" s="70"/>
      <c r="C306" s="70"/>
      <c r="D306" s="70"/>
      <c r="E306" s="9" t="s">
        <v>11</v>
      </c>
      <c r="F306" s="18">
        <f t="shared" si="140"/>
        <v>11331304.869999999</v>
      </c>
      <c r="G306" s="18">
        <f t="shared" ref="G306:Q306" si="143">G258</f>
        <v>50429</v>
      </c>
      <c r="H306" s="18">
        <f t="shared" si="143"/>
        <v>0</v>
      </c>
      <c r="I306" s="18">
        <f t="shared" si="143"/>
        <v>456213</v>
      </c>
      <c r="J306" s="18">
        <f t="shared" si="143"/>
        <v>4350971.05</v>
      </c>
      <c r="K306" s="18">
        <f t="shared" si="143"/>
        <v>430529</v>
      </c>
      <c r="L306" s="18">
        <f t="shared" si="143"/>
        <v>0</v>
      </c>
      <c r="M306" s="18">
        <f t="shared" si="143"/>
        <v>137100</v>
      </c>
      <c r="N306" s="18">
        <f t="shared" si="143"/>
        <v>1088132.76</v>
      </c>
      <c r="O306" s="43">
        <f t="shared" si="143"/>
        <v>841358.15</v>
      </c>
      <c r="P306" s="43">
        <f t="shared" si="143"/>
        <v>1183709.3999999999</v>
      </c>
      <c r="Q306" s="43">
        <f t="shared" si="143"/>
        <v>717049.4</v>
      </c>
      <c r="R306" s="132"/>
      <c r="S306" s="70"/>
      <c r="T306" s="70"/>
      <c r="U306" s="70"/>
      <c r="V306" s="70"/>
      <c r="W306" s="70"/>
      <c r="X306" s="70"/>
      <c r="Y306" s="70"/>
      <c r="Z306" s="70"/>
      <c r="AA306" s="70"/>
      <c r="AB306" s="70"/>
      <c r="AC306" s="70"/>
      <c r="AD306" s="70"/>
      <c r="AE306" s="36"/>
    </row>
    <row r="307" spans="1:31" s="10" customFormat="1" ht="28.5" x14ac:dyDescent="0.25">
      <c r="A307" s="70"/>
      <c r="B307" s="70"/>
      <c r="C307" s="70"/>
      <c r="D307" s="70"/>
      <c r="E307" s="9" t="s">
        <v>12</v>
      </c>
      <c r="F307" s="18">
        <f t="shared" si="140"/>
        <v>8549060.4399999995</v>
      </c>
      <c r="G307" s="18">
        <f t="shared" ref="G307:P307" si="144">G259</f>
        <v>0</v>
      </c>
      <c r="H307" s="18">
        <f t="shared" si="144"/>
        <v>0</v>
      </c>
      <c r="I307" s="18">
        <f t="shared" si="144"/>
        <v>0</v>
      </c>
      <c r="J307" s="18">
        <f t="shared" si="144"/>
        <v>0</v>
      </c>
      <c r="K307" s="18">
        <f t="shared" si="144"/>
        <v>0</v>
      </c>
      <c r="L307" s="18">
        <f t="shared" si="144"/>
        <v>0</v>
      </c>
      <c r="M307" s="18">
        <f t="shared" si="144"/>
        <v>0</v>
      </c>
      <c r="N307" s="18">
        <f t="shared" si="144"/>
        <v>4605414.84</v>
      </c>
      <c r="O307" s="43">
        <f t="shared" si="144"/>
        <v>0</v>
      </c>
      <c r="P307" s="43">
        <f t="shared" si="144"/>
        <v>0</v>
      </c>
      <c r="Q307" s="43">
        <v>0</v>
      </c>
      <c r="R307" s="132"/>
      <c r="S307" s="70"/>
      <c r="T307" s="70"/>
      <c r="U307" s="70"/>
      <c r="V307" s="70"/>
      <c r="W307" s="70"/>
      <c r="X307" s="70"/>
      <c r="Y307" s="70"/>
      <c r="Z307" s="70"/>
      <c r="AA307" s="70"/>
      <c r="AB307" s="70"/>
      <c r="AC307" s="70"/>
      <c r="AD307" s="70"/>
      <c r="AE307" s="36"/>
    </row>
    <row r="308" spans="1:31" s="10" customFormat="1" ht="28.5" x14ac:dyDescent="0.25">
      <c r="A308" s="70"/>
      <c r="B308" s="70"/>
      <c r="C308" s="70"/>
      <c r="D308" s="70"/>
      <c r="E308" s="9" t="s">
        <v>13</v>
      </c>
      <c r="F308" s="18">
        <f t="shared" si="140"/>
        <v>0</v>
      </c>
      <c r="G308" s="18">
        <f t="shared" ref="G308:Q308" si="145">G260</f>
        <v>0</v>
      </c>
      <c r="H308" s="18">
        <f t="shared" si="145"/>
        <v>0</v>
      </c>
      <c r="I308" s="18">
        <f t="shared" si="145"/>
        <v>0</v>
      </c>
      <c r="J308" s="18">
        <f t="shared" si="145"/>
        <v>0</v>
      </c>
      <c r="K308" s="18">
        <f t="shared" si="145"/>
        <v>0</v>
      </c>
      <c r="L308" s="18">
        <f t="shared" si="145"/>
        <v>0</v>
      </c>
      <c r="M308" s="18">
        <f t="shared" si="145"/>
        <v>0</v>
      </c>
      <c r="N308" s="18">
        <f t="shared" si="145"/>
        <v>0</v>
      </c>
      <c r="O308" s="43">
        <f t="shared" si="145"/>
        <v>0</v>
      </c>
      <c r="P308" s="43">
        <f t="shared" si="145"/>
        <v>0</v>
      </c>
      <c r="Q308" s="43">
        <f t="shared" si="145"/>
        <v>0</v>
      </c>
      <c r="R308" s="132"/>
      <c r="S308" s="70"/>
      <c r="T308" s="70"/>
      <c r="U308" s="70"/>
      <c r="V308" s="70"/>
      <c r="W308" s="70"/>
      <c r="X308" s="70"/>
      <c r="Y308" s="70"/>
      <c r="Z308" s="70"/>
      <c r="AA308" s="70"/>
      <c r="AB308" s="70"/>
      <c r="AC308" s="70"/>
      <c r="AD308" s="70"/>
      <c r="AE308" s="36"/>
    </row>
    <row r="309" spans="1:31" s="10" customFormat="1" x14ac:dyDescent="0.25">
      <c r="A309" s="70"/>
      <c r="B309" s="70"/>
      <c r="C309" s="70"/>
      <c r="D309" s="70"/>
      <c r="E309" s="9" t="s">
        <v>14</v>
      </c>
      <c r="F309" s="18">
        <f t="shared" si="140"/>
        <v>0</v>
      </c>
      <c r="G309" s="18">
        <f t="shared" ref="G309:Q309" si="146">G261</f>
        <v>0</v>
      </c>
      <c r="H309" s="18">
        <f t="shared" si="146"/>
        <v>0</v>
      </c>
      <c r="I309" s="18">
        <f t="shared" si="146"/>
        <v>0</v>
      </c>
      <c r="J309" s="18">
        <f t="shared" si="146"/>
        <v>0</v>
      </c>
      <c r="K309" s="18">
        <f t="shared" si="146"/>
        <v>0</v>
      </c>
      <c r="L309" s="18">
        <f t="shared" si="146"/>
        <v>0</v>
      </c>
      <c r="M309" s="18">
        <f t="shared" si="146"/>
        <v>0</v>
      </c>
      <c r="N309" s="18">
        <f t="shared" si="146"/>
        <v>0</v>
      </c>
      <c r="O309" s="43">
        <f t="shared" si="146"/>
        <v>0</v>
      </c>
      <c r="P309" s="43">
        <f t="shared" si="146"/>
        <v>0</v>
      </c>
      <c r="Q309" s="43">
        <f t="shared" si="146"/>
        <v>0</v>
      </c>
      <c r="R309" s="132"/>
      <c r="S309" s="70"/>
      <c r="T309" s="70"/>
      <c r="U309" s="70"/>
      <c r="V309" s="70"/>
      <c r="W309" s="70"/>
      <c r="X309" s="70"/>
      <c r="Y309" s="70"/>
      <c r="Z309" s="70"/>
      <c r="AA309" s="70"/>
      <c r="AB309" s="70"/>
      <c r="AC309" s="70"/>
      <c r="AD309" s="70"/>
      <c r="AE309" s="36"/>
    </row>
    <row r="310" spans="1:31" ht="15" customHeight="1" x14ac:dyDescent="0.25">
      <c r="A310" s="74" t="s">
        <v>71</v>
      </c>
      <c r="B310" s="74"/>
      <c r="C310" s="74"/>
      <c r="D310" s="74"/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  <c r="AA310" s="74"/>
      <c r="AB310" s="74"/>
      <c r="AC310" s="74"/>
      <c r="AD310" s="74"/>
      <c r="AE310" s="35"/>
    </row>
    <row r="311" spans="1:31" s="47" customFormat="1" ht="15" customHeight="1" x14ac:dyDescent="0.25">
      <c r="A311" s="75" t="s">
        <v>127</v>
      </c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75"/>
      <c r="X311" s="75"/>
      <c r="Y311" s="75"/>
      <c r="Z311" s="75"/>
      <c r="AA311" s="75"/>
      <c r="AB311" s="75"/>
      <c r="AC311" s="75"/>
      <c r="AD311" s="75"/>
      <c r="AE311" s="46"/>
    </row>
    <row r="312" spans="1:31" s="47" customFormat="1" ht="26.25" customHeight="1" x14ac:dyDescent="0.25">
      <c r="A312" s="75" t="s">
        <v>72</v>
      </c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75"/>
      <c r="X312" s="75"/>
      <c r="Y312" s="75"/>
      <c r="Z312" s="75"/>
      <c r="AA312" s="75"/>
      <c r="AB312" s="75"/>
      <c r="AC312" s="75"/>
      <c r="AD312" s="75"/>
      <c r="AE312" s="46"/>
    </row>
    <row r="313" spans="1:31" s="58" customFormat="1" x14ac:dyDescent="0.25">
      <c r="A313" s="114" t="s">
        <v>60</v>
      </c>
      <c r="B313" s="82" t="s">
        <v>73</v>
      </c>
      <c r="C313" s="80"/>
      <c r="D313" s="80"/>
      <c r="E313" s="56" t="s">
        <v>9</v>
      </c>
      <c r="F313" s="55">
        <f>F319+F373+F409+F421</f>
        <v>1776551.8900000001</v>
      </c>
      <c r="G313" s="55">
        <f t="shared" ref="G313:P313" si="147">G319+G373+G409+G421</f>
        <v>0</v>
      </c>
      <c r="H313" s="55">
        <f t="shared" si="147"/>
        <v>116948</v>
      </c>
      <c r="I313" s="55">
        <f t="shared" si="147"/>
        <v>0</v>
      </c>
      <c r="J313" s="55">
        <f t="shared" si="147"/>
        <v>4200</v>
      </c>
      <c r="K313" s="55">
        <f t="shared" si="147"/>
        <v>0</v>
      </c>
      <c r="L313" s="55">
        <f t="shared" si="147"/>
        <v>0</v>
      </c>
      <c r="M313" s="55">
        <f t="shared" si="147"/>
        <v>34300</v>
      </c>
      <c r="N313" s="55">
        <f t="shared" si="147"/>
        <v>215897.05</v>
      </c>
      <c r="O313" s="55">
        <f t="shared" si="147"/>
        <v>442175.69999999995</v>
      </c>
      <c r="P313" s="55">
        <f t="shared" si="147"/>
        <v>728994.99</v>
      </c>
      <c r="Q313" s="55">
        <f>P313</f>
        <v>728994.99</v>
      </c>
      <c r="R313" s="68"/>
      <c r="S313" s="68"/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59"/>
    </row>
    <row r="314" spans="1:31" s="58" customFormat="1" ht="30" customHeight="1" x14ac:dyDescent="0.25">
      <c r="A314" s="114"/>
      <c r="B314" s="82"/>
      <c r="C314" s="80"/>
      <c r="D314" s="80"/>
      <c r="E314" s="56" t="s">
        <v>10</v>
      </c>
      <c r="F314" s="55">
        <f t="shared" ref="F314:Q318" si="148">F320+F374+F410+F422</f>
        <v>1776551.8900000001</v>
      </c>
      <c r="G314" s="55">
        <f t="shared" si="148"/>
        <v>0</v>
      </c>
      <c r="H314" s="55">
        <f t="shared" si="148"/>
        <v>116948</v>
      </c>
      <c r="I314" s="55">
        <f t="shared" si="148"/>
        <v>0</v>
      </c>
      <c r="J314" s="55">
        <f t="shared" si="148"/>
        <v>4200</v>
      </c>
      <c r="K314" s="55">
        <f t="shared" si="148"/>
        <v>0</v>
      </c>
      <c r="L314" s="55">
        <f t="shared" si="148"/>
        <v>0</v>
      </c>
      <c r="M314" s="55">
        <f t="shared" si="148"/>
        <v>34300</v>
      </c>
      <c r="N314" s="55">
        <f t="shared" si="148"/>
        <v>215897.05</v>
      </c>
      <c r="O314" s="55">
        <f t="shared" si="148"/>
        <v>442175.69999999995</v>
      </c>
      <c r="P314" s="55">
        <f t="shared" si="148"/>
        <v>728994.99</v>
      </c>
      <c r="Q314" s="55">
        <f>P314</f>
        <v>728994.99</v>
      </c>
      <c r="R314" s="68"/>
      <c r="S314" s="68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59"/>
    </row>
    <row r="315" spans="1:31" s="58" customFormat="1" ht="30" customHeight="1" x14ac:dyDescent="0.25">
      <c r="A315" s="114"/>
      <c r="B315" s="82"/>
      <c r="C315" s="80"/>
      <c r="D315" s="80"/>
      <c r="E315" s="56" t="s">
        <v>11</v>
      </c>
      <c r="F315" s="55">
        <f t="shared" si="148"/>
        <v>1487592.59</v>
      </c>
      <c r="G315" s="55">
        <f t="shared" si="148"/>
        <v>0</v>
      </c>
      <c r="H315" s="55">
        <f t="shared" si="148"/>
        <v>116948</v>
      </c>
      <c r="I315" s="55">
        <f t="shared" si="148"/>
        <v>0</v>
      </c>
      <c r="J315" s="55">
        <f t="shared" si="148"/>
        <v>4200</v>
      </c>
      <c r="K315" s="55">
        <f t="shared" si="148"/>
        <v>0</v>
      </c>
      <c r="L315" s="55">
        <f t="shared" si="148"/>
        <v>0</v>
      </c>
      <c r="M315" s="55">
        <f t="shared" si="148"/>
        <v>34300</v>
      </c>
      <c r="N315" s="55">
        <f t="shared" si="148"/>
        <v>215897.05</v>
      </c>
      <c r="O315" s="55">
        <f t="shared" si="148"/>
        <v>442175.69999999995</v>
      </c>
      <c r="P315" s="55">
        <f>P321+P375+P411+P423</f>
        <v>361637.99</v>
      </c>
      <c r="Q315" s="55">
        <f>P315</f>
        <v>361637.99</v>
      </c>
      <c r="R315" s="68"/>
      <c r="S315" s="68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59"/>
    </row>
    <row r="316" spans="1:31" s="58" customFormat="1" ht="30" customHeight="1" x14ac:dyDescent="0.25">
      <c r="A316" s="114"/>
      <c r="B316" s="82"/>
      <c r="C316" s="80"/>
      <c r="D316" s="80"/>
      <c r="E316" s="56" t="s">
        <v>12</v>
      </c>
      <c r="F316" s="55">
        <f t="shared" si="148"/>
        <v>288959.3</v>
      </c>
      <c r="G316" s="55">
        <f t="shared" si="148"/>
        <v>0</v>
      </c>
      <c r="H316" s="55">
        <f t="shared" si="148"/>
        <v>0</v>
      </c>
      <c r="I316" s="55">
        <f t="shared" si="148"/>
        <v>0</v>
      </c>
      <c r="J316" s="55">
        <f t="shared" si="148"/>
        <v>0</v>
      </c>
      <c r="K316" s="55">
        <f t="shared" si="148"/>
        <v>0</v>
      </c>
      <c r="L316" s="55">
        <f t="shared" si="148"/>
        <v>0</v>
      </c>
      <c r="M316" s="55">
        <f t="shared" si="148"/>
        <v>0</v>
      </c>
      <c r="N316" s="55">
        <f t="shared" si="148"/>
        <v>0</v>
      </c>
      <c r="O316" s="55">
        <f t="shared" si="148"/>
        <v>0</v>
      </c>
      <c r="P316" s="55">
        <f t="shared" si="148"/>
        <v>367357</v>
      </c>
      <c r="Q316" s="55">
        <f>P316</f>
        <v>367357</v>
      </c>
      <c r="R316" s="68"/>
      <c r="S316" s="68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59"/>
    </row>
    <row r="317" spans="1:31" s="58" customFormat="1" ht="30" customHeight="1" x14ac:dyDescent="0.25">
      <c r="A317" s="114"/>
      <c r="B317" s="82"/>
      <c r="C317" s="80"/>
      <c r="D317" s="80"/>
      <c r="E317" s="56" t="s">
        <v>13</v>
      </c>
      <c r="F317" s="55">
        <f t="shared" si="148"/>
        <v>0</v>
      </c>
      <c r="G317" s="55">
        <f t="shared" si="148"/>
        <v>0</v>
      </c>
      <c r="H317" s="55">
        <f t="shared" si="148"/>
        <v>0</v>
      </c>
      <c r="I317" s="55">
        <f t="shared" si="148"/>
        <v>0</v>
      </c>
      <c r="J317" s="55">
        <f t="shared" si="148"/>
        <v>0</v>
      </c>
      <c r="K317" s="55">
        <f t="shared" si="148"/>
        <v>0</v>
      </c>
      <c r="L317" s="55">
        <f t="shared" si="148"/>
        <v>0</v>
      </c>
      <c r="M317" s="55">
        <f t="shared" si="148"/>
        <v>0</v>
      </c>
      <c r="N317" s="55">
        <f t="shared" si="148"/>
        <v>0</v>
      </c>
      <c r="O317" s="55">
        <f t="shared" si="148"/>
        <v>0</v>
      </c>
      <c r="P317" s="55">
        <f t="shared" si="148"/>
        <v>0</v>
      </c>
      <c r="Q317" s="55">
        <f t="shared" si="148"/>
        <v>0</v>
      </c>
      <c r="R317" s="68"/>
      <c r="S317" s="68"/>
      <c r="T317" s="68"/>
      <c r="U317" s="68"/>
      <c r="V317" s="68"/>
      <c r="W317" s="68"/>
      <c r="X317" s="68"/>
      <c r="Y317" s="68"/>
      <c r="Z317" s="68"/>
      <c r="AA317" s="68"/>
      <c r="AB317" s="68"/>
      <c r="AC317" s="68"/>
      <c r="AD317" s="68"/>
      <c r="AE317" s="59"/>
    </row>
    <row r="318" spans="1:31" s="58" customFormat="1" x14ac:dyDescent="0.25">
      <c r="A318" s="114"/>
      <c r="B318" s="82"/>
      <c r="C318" s="80"/>
      <c r="D318" s="80"/>
      <c r="E318" s="56" t="s">
        <v>14</v>
      </c>
      <c r="F318" s="55">
        <f t="shared" si="148"/>
        <v>0</v>
      </c>
      <c r="G318" s="55">
        <f t="shared" si="148"/>
        <v>0</v>
      </c>
      <c r="H318" s="55">
        <f t="shared" si="148"/>
        <v>0</v>
      </c>
      <c r="I318" s="55">
        <f t="shared" si="148"/>
        <v>0</v>
      </c>
      <c r="J318" s="55">
        <f t="shared" si="148"/>
        <v>0</v>
      </c>
      <c r="K318" s="55">
        <f t="shared" si="148"/>
        <v>0</v>
      </c>
      <c r="L318" s="55">
        <f t="shared" si="148"/>
        <v>0</v>
      </c>
      <c r="M318" s="55">
        <f t="shared" si="148"/>
        <v>0</v>
      </c>
      <c r="N318" s="55">
        <f t="shared" si="148"/>
        <v>0</v>
      </c>
      <c r="O318" s="55">
        <f t="shared" si="148"/>
        <v>0</v>
      </c>
      <c r="P318" s="55">
        <f t="shared" si="148"/>
        <v>0</v>
      </c>
      <c r="Q318" s="55">
        <f t="shared" si="148"/>
        <v>0</v>
      </c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59"/>
    </row>
    <row r="319" spans="1:31" s="51" customFormat="1" x14ac:dyDescent="0.25">
      <c r="A319" s="113" t="s">
        <v>61</v>
      </c>
      <c r="B319" s="85" t="s">
        <v>75</v>
      </c>
      <c r="C319" s="76">
        <v>618</v>
      </c>
      <c r="D319" s="76">
        <v>18501</v>
      </c>
      <c r="E319" s="48" t="s">
        <v>9</v>
      </c>
      <c r="F319" s="49">
        <f>F325+F331+F337+F343+F349+F355+F361+F367</f>
        <v>842844.12</v>
      </c>
      <c r="G319" s="49">
        <f t="shared" ref="G319:P319" si="149">G325+G331+G337+G343+G349+G355+G361+G367</f>
        <v>0</v>
      </c>
      <c r="H319" s="49">
        <f t="shared" si="149"/>
        <v>116948</v>
      </c>
      <c r="I319" s="49">
        <f t="shared" si="149"/>
        <v>0</v>
      </c>
      <c r="J319" s="49">
        <f t="shared" si="149"/>
        <v>4200</v>
      </c>
      <c r="K319" s="49">
        <f t="shared" si="149"/>
        <v>0</v>
      </c>
      <c r="L319" s="49">
        <f t="shared" si="149"/>
        <v>0</v>
      </c>
      <c r="M319" s="49">
        <f t="shared" si="149"/>
        <v>34300</v>
      </c>
      <c r="N319" s="49">
        <f t="shared" si="149"/>
        <v>191597.05</v>
      </c>
      <c r="O319" s="53">
        <f t="shared" si="149"/>
        <v>206839.77</v>
      </c>
      <c r="P319" s="53">
        <f t="shared" si="149"/>
        <v>367357</v>
      </c>
      <c r="Q319" s="53">
        <f>P319</f>
        <v>367357</v>
      </c>
      <c r="R319" s="72"/>
      <c r="S319" s="72"/>
      <c r="T319" s="72"/>
      <c r="U319" s="72"/>
      <c r="V319" s="72"/>
      <c r="W319" s="72"/>
      <c r="X319" s="72"/>
      <c r="Y319" s="72"/>
      <c r="Z319" s="72"/>
      <c r="AA319" s="72"/>
      <c r="AB319" s="72"/>
      <c r="AC319" s="72"/>
      <c r="AD319" s="72"/>
      <c r="AE319" s="54"/>
    </row>
    <row r="320" spans="1:31" s="51" customFormat="1" ht="30" customHeight="1" x14ac:dyDescent="0.25">
      <c r="A320" s="113"/>
      <c r="B320" s="85"/>
      <c r="C320" s="76"/>
      <c r="D320" s="76"/>
      <c r="E320" s="48" t="s">
        <v>10</v>
      </c>
      <c r="F320" s="49">
        <f t="shared" ref="F320:Q324" si="150">F326+F332+F338+F344+F350+F356+F362+F368</f>
        <v>842844.12</v>
      </c>
      <c r="G320" s="49">
        <f t="shared" si="150"/>
        <v>0</v>
      </c>
      <c r="H320" s="49">
        <f t="shared" si="150"/>
        <v>116948</v>
      </c>
      <c r="I320" s="49">
        <f t="shared" si="150"/>
        <v>0</v>
      </c>
      <c r="J320" s="49">
        <f t="shared" si="150"/>
        <v>4200</v>
      </c>
      <c r="K320" s="49">
        <f t="shared" si="150"/>
        <v>0</v>
      </c>
      <c r="L320" s="49">
        <f t="shared" si="150"/>
        <v>0</v>
      </c>
      <c r="M320" s="49">
        <f t="shared" si="150"/>
        <v>34300</v>
      </c>
      <c r="N320" s="49">
        <f t="shared" si="150"/>
        <v>191597.05</v>
      </c>
      <c r="O320" s="53">
        <f t="shared" si="150"/>
        <v>206839.77</v>
      </c>
      <c r="P320" s="53">
        <f t="shared" si="150"/>
        <v>367357</v>
      </c>
      <c r="Q320" s="53">
        <f>P320</f>
        <v>367357</v>
      </c>
      <c r="R320" s="72"/>
      <c r="S320" s="72"/>
      <c r="T320" s="72"/>
      <c r="U320" s="72"/>
      <c r="V320" s="72"/>
      <c r="W320" s="72"/>
      <c r="X320" s="72"/>
      <c r="Y320" s="72"/>
      <c r="Z320" s="72"/>
      <c r="AA320" s="72"/>
      <c r="AB320" s="72"/>
      <c r="AC320" s="72"/>
      <c r="AD320" s="72"/>
      <c r="AE320" s="54"/>
    </row>
    <row r="321" spans="1:31" s="51" customFormat="1" ht="30" customHeight="1" x14ac:dyDescent="0.25">
      <c r="A321" s="113"/>
      <c r="B321" s="85"/>
      <c r="C321" s="76"/>
      <c r="D321" s="76"/>
      <c r="E321" s="48" t="s">
        <v>11</v>
      </c>
      <c r="F321" s="49">
        <f t="shared" si="150"/>
        <v>553884.82000000007</v>
      </c>
      <c r="G321" s="49">
        <f t="shared" si="150"/>
        <v>0</v>
      </c>
      <c r="H321" s="49">
        <f t="shared" si="150"/>
        <v>116948</v>
      </c>
      <c r="I321" s="49">
        <f t="shared" si="150"/>
        <v>0</v>
      </c>
      <c r="J321" s="49">
        <f t="shared" si="150"/>
        <v>4200</v>
      </c>
      <c r="K321" s="49">
        <f t="shared" si="150"/>
        <v>0</v>
      </c>
      <c r="L321" s="49">
        <f t="shared" si="150"/>
        <v>0</v>
      </c>
      <c r="M321" s="49">
        <f t="shared" si="150"/>
        <v>34300</v>
      </c>
      <c r="N321" s="49">
        <f t="shared" si="150"/>
        <v>191597.05</v>
      </c>
      <c r="O321" s="53">
        <f t="shared" si="150"/>
        <v>206839.77</v>
      </c>
      <c r="P321" s="53">
        <f t="shared" si="150"/>
        <v>0</v>
      </c>
      <c r="Q321" s="53">
        <f t="shared" si="150"/>
        <v>0</v>
      </c>
      <c r="R321" s="72"/>
      <c r="S321" s="72"/>
      <c r="T321" s="72"/>
      <c r="U321" s="72"/>
      <c r="V321" s="72"/>
      <c r="W321" s="72"/>
      <c r="X321" s="72"/>
      <c r="Y321" s="72"/>
      <c r="Z321" s="72"/>
      <c r="AA321" s="72"/>
      <c r="AB321" s="72"/>
      <c r="AC321" s="72"/>
      <c r="AD321" s="72"/>
      <c r="AE321" s="54"/>
    </row>
    <row r="322" spans="1:31" s="51" customFormat="1" ht="30" customHeight="1" x14ac:dyDescent="0.25">
      <c r="A322" s="113"/>
      <c r="B322" s="85"/>
      <c r="C322" s="76"/>
      <c r="D322" s="76"/>
      <c r="E322" s="48" t="s">
        <v>12</v>
      </c>
      <c r="F322" s="49">
        <f t="shared" si="150"/>
        <v>288959.3</v>
      </c>
      <c r="G322" s="49">
        <f t="shared" si="150"/>
        <v>0</v>
      </c>
      <c r="H322" s="49">
        <f t="shared" si="150"/>
        <v>0</v>
      </c>
      <c r="I322" s="49">
        <f t="shared" si="150"/>
        <v>0</v>
      </c>
      <c r="J322" s="49">
        <f t="shared" si="150"/>
        <v>0</v>
      </c>
      <c r="K322" s="49">
        <f t="shared" si="150"/>
        <v>0</v>
      </c>
      <c r="L322" s="49">
        <f t="shared" si="150"/>
        <v>0</v>
      </c>
      <c r="M322" s="49">
        <f t="shared" si="150"/>
        <v>0</v>
      </c>
      <c r="N322" s="49">
        <f t="shared" si="150"/>
        <v>0</v>
      </c>
      <c r="O322" s="53">
        <f t="shared" si="150"/>
        <v>0</v>
      </c>
      <c r="P322" s="53">
        <f t="shared" si="150"/>
        <v>367357</v>
      </c>
      <c r="Q322" s="53">
        <f>P322</f>
        <v>367357</v>
      </c>
      <c r="R322" s="72"/>
      <c r="S322" s="72"/>
      <c r="T322" s="72"/>
      <c r="U322" s="72"/>
      <c r="V322" s="72"/>
      <c r="W322" s="72"/>
      <c r="X322" s="72"/>
      <c r="Y322" s="72"/>
      <c r="Z322" s="72"/>
      <c r="AA322" s="72"/>
      <c r="AB322" s="72"/>
      <c r="AC322" s="72"/>
      <c r="AD322" s="72"/>
      <c r="AE322" s="54"/>
    </row>
    <row r="323" spans="1:31" s="51" customFormat="1" ht="30" customHeight="1" x14ac:dyDescent="0.25">
      <c r="A323" s="113"/>
      <c r="B323" s="85"/>
      <c r="C323" s="76"/>
      <c r="D323" s="76"/>
      <c r="E323" s="48" t="s">
        <v>13</v>
      </c>
      <c r="F323" s="49">
        <f t="shared" si="150"/>
        <v>0</v>
      </c>
      <c r="G323" s="49">
        <f t="shared" si="150"/>
        <v>0</v>
      </c>
      <c r="H323" s="49">
        <f t="shared" si="150"/>
        <v>0</v>
      </c>
      <c r="I323" s="49">
        <f t="shared" si="150"/>
        <v>0</v>
      </c>
      <c r="J323" s="49">
        <f t="shared" si="150"/>
        <v>0</v>
      </c>
      <c r="K323" s="49">
        <f t="shared" si="150"/>
        <v>0</v>
      </c>
      <c r="L323" s="49">
        <f t="shared" si="150"/>
        <v>0</v>
      </c>
      <c r="M323" s="49">
        <f t="shared" si="150"/>
        <v>0</v>
      </c>
      <c r="N323" s="49">
        <f t="shared" si="150"/>
        <v>0</v>
      </c>
      <c r="O323" s="53">
        <f t="shared" si="150"/>
        <v>0</v>
      </c>
      <c r="P323" s="53">
        <f t="shared" si="150"/>
        <v>0</v>
      </c>
      <c r="Q323" s="53">
        <f t="shared" si="150"/>
        <v>0</v>
      </c>
      <c r="R323" s="72"/>
      <c r="S323" s="72"/>
      <c r="T323" s="72"/>
      <c r="U323" s="72"/>
      <c r="V323" s="72"/>
      <c r="W323" s="72"/>
      <c r="X323" s="72"/>
      <c r="Y323" s="72"/>
      <c r="Z323" s="72"/>
      <c r="AA323" s="72"/>
      <c r="AB323" s="72"/>
      <c r="AC323" s="72"/>
      <c r="AD323" s="72"/>
      <c r="AE323" s="54"/>
    </row>
    <row r="324" spans="1:31" s="51" customFormat="1" x14ac:dyDescent="0.25">
      <c r="A324" s="113"/>
      <c r="B324" s="85"/>
      <c r="C324" s="76"/>
      <c r="D324" s="76"/>
      <c r="E324" s="48" t="s">
        <v>14</v>
      </c>
      <c r="F324" s="49">
        <f t="shared" si="150"/>
        <v>0</v>
      </c>
      <c r="G324" s="49">
        <f t="shared" si="150"/>
        <v>0</v>
      </c>
      <c r="H324" s="49">
        <f t="shared" si="150"/>
        <v>0</v>
      </c>
      <c r="I324" s="49">
        <f t="shared" si="150"/>
        <v>0</v>
      </c>
      <c r="J324" s="49">
        <f t="shared" si="150"/>
        <v>0</v>
      </c>
      <c r="K324" s="49">
        <f t="shared" si="150"/>
        <v>0</v>
      </c>
      <c r="L324" s="49">
        <f t="shared" si="150"/>
        <v>0</v>
      </c>
      <c r="M324" s="49">
        <f t="shared" si="150"/>
        <v>0</v>
      </c>
      <c r="N324" s="49">
        <f t="shared" si="150"/>
        <v>0</v>
      </c>
      <c r="O324" s="53">
        <f t="shared" si="150"/>
        <v>0</v>
      </c>
      <c r="P324" s="53">
        <f t="shared" si="150"/>
        <v>0</v>
      </c>
      <c r="Q324" s="53">
        <f t="shared" si="150"/>
        <v>0</v>
      </c>
      <c r="R324" s="72"/>
      <c r="S324" s="72"/>
      <c r="T324" s="72"/>
      <c r="U324" s="72"/>
      <c r="V324" s="72"/>
      <c r="W324" s="72"/>
      <c r="X324" s="72"/>
      <c r="Y324" s="72"/>
      <c r="Z324" s="72"/>
      <c r="AA324" s="72"/>
      <c r="AB324" s="72"/>
      <c r="AC324" s="72"/>
      <c r="AD324" s="72"/>
      <c r="AE324" s="54"/>
    </row>
    <row r="325" spans="1:31" x14ac:dyDescent="0.25">
      <c r="A325" s="67" t="s">
        <v>100</v>
      </c>
      <c r="B325" s="95" t="s">
        <v>128</v>
      </c>
      <c r="C325" s="74">
        <v>618</v>
      </c>
      <c r="D325" s="74"/>
      <c r="E325" s="15" t="s">
        <v>9</v>
      </c>
      <c r="F325" s="8">
        <f t="shared" ref="F325:F341" si="151">SUM(G325:Q325)</f>
        <v>145448</v>
      </c>
      <c r="G325" s="8">
        <f t="shared" ref="G325:Q325" si="152">G326+G330</f>
        <v>0</v>
      </c>
      <c r="H325" s="8">
        <f t="shared" si="152"/>
        <v>116948</v>
      </c>
      <c r="I325" s="8">
        <f t="shared" si="152"/>
        <v>0</v>
      </c>
      <c r="J325" s="8">
        <f t="shared" si="152"/>
        <v>4200</v>
      </c>
      <c r="K325" s="8">
        <f t="shared" si="152"/>
        <v>0</v>
      </c>
      <c r="L325" s="8">
        <f t="shared" si="152"/>
        <v>0</v>
      </c>
      <c r="M325" s="8">
        <f t="shared" si="152"/>
        <v>24300</v>
      </c>
      <c r="N325" s="8">
        <f t="shared" si="152"/>
        <v>0</v>
      </c>
      <c r="O325" s="8">
        <f t="shared" si="152"/>
        <v>0</v>
      </c>
      <c r="P325" s="45">
        <f t="shared" si="152"/>
        <v>0</v>
      </c>
      <c r="Q325" s="45">
        <f t="shared" si="152"/>
        <v>0</v>
      </c>
      <c r="R325" s="69" t="s">
        <v>137</v>
      </c>
      <c r="S325" s="69" t="s">
        <v>138</v>
      </c>
      <c r="T325" s="69"/>
      <c r="U325" s="69"/>
      <c r="V325" s="69"/>
      <c r="W325" s="69"/>
      <c r="X325" s="69"/>
      <c r="Y325" s="69"/>
      <c r="Z325" s="69"/>
      <c r="AA325" s="69"/>
      <c r="AB325" s="69"/>
      <c r="AC325" s="69"/>
      <c r="AD325" s="69"/>
      <c r="AE325" s="40"/>
    </row>
    <row r="326" spans="1:31" ht="30" customHeight="1" x14ac:dyDescent="0.25">
      <c r="A326" s="67"/>
      <c r="B326" s="95"/>
      <c r="C326" s="74"/>
      <c r="D326" s="74"/>
      <c r="E326" s="15" t="s">
        <v>10</v>
      </c>
      <c r="F326" s="8">
        <f t="shared" si="151"/>
        <v>145448</v>
      </c>
      <c r="G326" s="8">
        <f t="shared" ref="G326:Q326" si="153">SUM(G327:G329)</f>
        <v>0</v>
      </c>
      <c r="H326" s="8">
        <f t="shared" si="153"/>
        <v>116948</v>
      </c>
      <c r="I326" s="8">
        <f t="shared" si="153"/>
        <v>0</v>
      </c>
      <c r="J326" s="8">
        <f t="shared" si="153"/>
        <v>4200</v>
      </c>
      <c r="K326" s="8">
        <f t="shared" si="153"/>
        <v>0</v>
      </c>
      <c r="L326" s="8">
        <f t="shared" si="153"/>
        <v>0</v>
      </c>
      <c r="M326" s="8">
        <f t="shared" si="153"/>
        <v>24300</v>
      </c>
      <c r="N326" s="8">
        <f t="shared" si="153"/>
        <v>0</v>
      </c>
      <c r="O326" s="8">
        <f t="shared" si="153"/>
        <v>0</v>
      </c>
      <c r="P326" s="45">
        <f t="shared" si="153"/>
        <v>0</v>
      </c>
      <c r="Q326" s="45">
        <f t="shared" si="153"/>
        <v>0</v>
      </c>
      <c r="R326" s="69"/>
      <c r="S326" s="69"/>
      <c r="T326" s="69"/>
      <c r="U326" s="69"/>
      <c r="V326" s="69"/>
      <c r="W326" s="69"/>
      <c r="X326" s="69"/>
      <c r="Y326" s="69"/>
      <c r="Z326" s="69"/>
      <c r="AA326" s="69"/>
      <c r="AB326" s="69"/>
      <c r="AC326" s="69"/>
      <c r="AD326" s="69"/>
      <c r="AE326" s="40"/>
    </row>
    <row r="327" spans="1:31" ht="30" customHeight="1" x14ac:dyDescent="0.25">
      <c r="A327" s="67"/>
      <c r="B327" s="95"/>
      <c r="C327" s="74"/>
      <c r="D327" s="74"/>
      <c r="E327" s="15" t="s">
        <v>11</v>
      </c>
      <c r="F327" s="8">
        <f t="shared" si="151"/>
        <v>145448</v>
      </c>
      <c r="G327" s="8">
        <v>0</v>
      </c>
      <c r="H327" s="8">
        <v>116948</v>
      </c>
      <c r="I327" s="8">
        <v>0</v>
      </c>
      <c r="J327" s="8">
        <v>4200</v>
      </c>
      <c r="K327" s="8">
        <v>0</v>
      </c>
      <c r="L327" s="8">
        <v>0</v>
      </c>
      <c r="M327" s="8">
        <v>24300</v>
      </c>
      <c r="N327" s="8">
        <v>0</v>
      </c>
      <c r="O327" s="8">
        <v>0</v>
      </c>
      <c r="P327" s="45">
        <v>0</v>
      </c>
      <c r="Q327" s="45">
        <v>0</v>
      </c>
      <c r="R327" s="69"/>
      <c r="S327" s="69"/>
      <c r="T327" s="69"/>
      <c r="U327" s="69"/>
      <c r="V327" s="69"/>
      <c r="W327" s="69"/>
      <c r="X327" s="69"/>
      <c r="Y327" s="69"/>
      <c r="Z327" s="69"/>
      <c r="AA327" s="69"/>
      <c r="AB327" s="69"/>
      <c r="AC327" s="69"/>
      <c r="AD327" s="69"/>
      <c r="AE327" s="40"/>
    </row>
    <row r="328" spans="1:31" ht="30" customHeight="1" x14ac:dyDescent="0.25">
      <c r="A328" s="67"/>
      <c r="B328" s="95"/>
      <c r="C328" s="74"/>
      <c r="D328" s="74"/>
      <c r="E328" s="15" t="s">
        <v>12</v>
      </c>
      <c r="F328" s="8">
        <f t="shared" si="151"/>
        <v>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45">
        <v>0</v>
      </c>
      <c r="Q328" s="45">
        <v>0</v>
      </c>
      <c r="R328" s="69"/>
      <c r="S328" s="69"/>
      <c r="T328" s="69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40"/>
    </row>
    <row r="329" spans="1:31" ht="30" customHeight="1" x14ac:dyDescent="0.25">
      <c r="A329" s="67"/>
      <c r="B329" s="95"/>
      <c r="C329" s="74"/>
      <c r="D329" s="74"/>
      <c r="E329" s="15" t="s">
        <v>13</v>
      </c>
      <c r="F329" s="8">
        <f t="shared" si="151"/>
        <v>0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45">
        <v>0</v>
      </c>
      <c r="Q329" s="45">
        <v>0</v>
      </c>
      <c r="R329" s="69"/>
      <c r="S329" s="69"/>
      <c r="T329" s="69"/>
      <c r="U329" s="69"/>
      <c r="V329" s="69"/>
      <c r="W329" s="69"/>
      <c r="X329" s="69"/>
      <c r="Y329" s="69"/>
      <c r="Z329" s="69"/>
      <c r="AA329" s="69"/>
      <c r="AB329" s="69"/>
      <c r="AC329" s="69"/>
      <c r="AD329" s="69"/>
      <c r="AE329" s="40"/>
    </row>
    <row r="330" spans="1:31" x14ac:dyDescent="0.25">
      <c r="A330" s="67"/>
      <c r="B330" s="95"/>
      <c r="C330" s="74"/>
      <c r="D330" s="74"/>
      <c r="E330" s="15" t="s">
        <v>14</v>
      </c>
      <c r="F330" s="8">
        <f t="shared" si="151"/>
        <v>0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45">
        <v>0</v>
      </c>
      <c r="Q330" s="45">
        <v>0</v>
      </c>
      <c r="R330" s="69"/>
      <c r="S330" s="69"/>
      <c r="T330" s="69"/>
      <c r="U330" s="69"/>
      <c r="V330" s="69"/>
      <c r="W330" s="69"/>
      <c r="X330" s="69"/>
      <c r="Y330" s="69"/>
      <c r="Z330" s="69"/>
      <c r="AA330" s="69"/>
      <c r="AB330" s="69"/>
      <c r="AC330" s="69"/>
      <c r="AD330" s="69"/>
      <c r="AE330" s="40"/>
    </row>
    <row r="331" spans="1:31" x14ac:dyDescent="0.25">
      <c r="A331" s="67" t="s">
        <v>62</v>
      </c>
      <c r="B331" s="95" t="s">
        <v>98</v>
      </c>
      <c r="C331" s="74">
        <v>618</v>
      </c>
      <c r="D331" s="74">
        <v>1850110020</v>
      </c>
      <c r="E331" s="15" t="s">
        <v>9</v>
      </c>
      <c r="F331" s="8">
        <v>40000</v>
      </c>
      <c r="G331" s="8">
        <f t="shared" ref="G331:Q331" si="154">G332+G336</f>
        <v>0</v>
      </c>
      <c r="H331" s="8">
        <f t="shared" si="154"/>
        <v>0</v>
      </c>
      <c r="I331" s="8">
        <f t="shared" si="154"/>
        <v>0</v>
      </c>
      <c r="J331" s="8">
        <f t="shared" si="154"/>
        <v>0</v>
      </c>
      <c r="K331" s="8">
        <f t="shared" si="154"/>
        <v>0</v>
      </c>
      <c r="L331" s="8">
        <f t="shared" si="154"/>
        <v>0</v>
      </c>
      <c r="M331" s="8">
        <f t="shared" si="154"/>
        <v>10000</v>
      </c>
      <c r="N331" s="8">
        <f t="shared" si="154"/>
        <v>10000</v>
      </c>
      <c r="O331" s="8">
        <f t="shared" si="154"/>
        <v>10000</v>
      </c>
      <c r="P331" s="45">
        <f t="shared" si="154"/>
        <v>10000</v>
      </c>
      <c r="Q331" s="45">
        <f t="shared" si="154"/>
        <v>10000</v>
      </c>
      <c r="R331" s="69" t="s">
        <v>137</v>
      </c>
      <c r="S331" s="69" t="s">
        <v>138</v>
      </c>
      <c r="T331" s="69"/>
      <c r="U331" s="69"/>
      <c r="V331" s="69"/>
      <c r="W331" s="69"/>
      <c r="X331" s="69"/>
      <c r="Y331" s="69"/>
      <c r="Z331" s="69"/>
      <c r="AA331" s="69"/>
      <c r="AB331" s="69"/>
      <c r="AC331" s="71">
        <v>100</v>
      </c>
      <c r="AD331" s="71">
        <v>100</v>
      </c>
      <c r="AE331" s="40"/>
    </row>
    <row r="332" spans="1:31" ht="30" x14ac:dyDescent="0.25">
      <c r="A332" s="67"/>
      <c r="B332" s="95"/>
      <c r="C332" s="74"/>
      <c r="D332" s="74"/>
      <c r="E332" s="15" t="s">
        <v>10</v>
      </c>
      <c r="F332" s="8">
        <f>F331</f>
        <v>40000</v>
      </c>
      <c r="G332" s="8">
        <f t="shared" ref="G332:Q332" si="155">SUM(G333:G335)</f>
        <v>0</v>
      </c>
      <c r="H332" s="8">
        <f t="shared" si="155"/>
        <v>0</v>
      </c>
      <c r="I332" s="8">
        <f t="shared" si="155"/>
        <v>0</v>
      </c>
      <c r="J332" s="8">
        <f t="shared" si="155"/>
        <v>0</v>
      </c>
      <c r="K332" s="8">
        <f t="shared" si="155"/>
        <v>0</v>
      </c>
      <c r="L332" s="8">
        <f t="shared" si="155"/>
        <v>0</v>
      </c>
      <c r="M332" s="8">
        <f t="shared" si="155"/>
        <v>10000</v>
      </c>
      <c r="N332" s="8">
        <f t="shared" si="155"/>
        <v>10000</v>
      </c>
      <c r="O332" s="8">
        <f t="shared" si="155"/>
        <v>10000</v>
      </c>
      <c r="P332" s="45">
        <f t="shared" si="155"/>
        <v>10000</v>
      </c>
      <c r="Q332" s="45">
        <f t="shared" si="155"/>
        <v>10000</v>
      </c>
      <c r="R332" s="69"/>
      <c r="S332" s="69"/>
      <c r="T332" s="69"/>
      <c r="U332" s="69"/>
      <c r="V332" s="69"/>
      <c r="W332" s="69"/>
      <c r="X332" s="69"/>
      <c r="Y332" s="69"/>
      <c r="Z332" s="69"/>
      <c r="AA332" s="69"/>
      <c r="AB332" s="69"/>
      <c r="AC332" s="71"/>
      <c r="AD332" s="71"/>
      <c r="AE332" s="40"/>
    </row>
    <row r="333" spans="1:31" ht="30" x14ac:dyDescent="0.25">
      <c r="A333" s="67"/>
      <c r="B333" s="95"/>
      <c r="C333" s="74"/>
      <c r="D333" s="74"/>
      <c r="E333" s="15" t="s">
        <v>11</v>
      </c>
      <c r="F333" s="8">
        <v>30000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10000</v>
      </c>
      <c r="N333" s="8">
        <v>10000</v>
      </c>
      <c r="O333" s="8">
        <v>10000</v>
      </c>
      <c r="P333" s="45">
        <v>0</v>
      </c>
      <c r="Q333" s="45">
        <v>0</v>
      </c>
      <c r="R333" s="69"/>
      <c r="S333" s="69"/>
      <c r="T333" s="69"/>
      <c r="U333" s="69"/>
      <c r="V333" s="69"/>
      <c r="W333" s="69"/>
      <c r="X333" s="69"/>
      <c r="Y333" s="69"/>
      <c r="Z333" s="69"/>
      <c r="AA333" s="69"/>
      <c r="AB333" s="69"/>
      <c r="AC333" s="71"/>
      <c r="AD333" s="71"/>
      <c r="AE333" s="40"/>
    </row>
    <row r="334" spans="1:31" ht="30" x14ac:dyDescent="0.25">
      <c r="A334" s="67"/>
      <c r="B334" s="95"/>
      <c r="C334" s="74"/>
      <c r="D334" s="74"/>
      <c r="E334" s="15" t="s">
        <v>12</v>
      </c>
      <c r="F334" s="8">
        <v>10000</v>
      </c>
      <c r="G334" s="8">
        <v>0</v>
      </c>
      <c r="H334" s="8"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  <c r="P334" s="45">
        <v>10000</v>
      </c>
      <c r="Q334" s="45">
        <v>10000</v>
      </c>
      <c r="R334" s="69"/>
      <c r="S334" s="69"/>
      <c r="T334" s="69"/>
      <c r="U334" s="69"/>
      <c r="V334" s="69"/>
      <c r="W334" s="69"/>
      <c r="X334" s="69"/>
      <c r="Y334" s="69"/>
      <c r="Z334" s="69"/>
      <c r="AA334" s="69"/>
      <c r="AB334" s="69"/>
      <c r="AC334" s="71"/>
      <c r="AD334" s="71"/>
      <c r="AE334" s="40"/>
    </row>
    <row r="335" spans="1:31" ht="30" x14ac:dyDescent="0.25">
      <c r="A335" s="67"/>
      <c r="B335" s="95"/>
      <c r="C335" s="74"/>
      <c r="D335" s="74"/>
      <c r="E335" s="15" t="s">
        <v>13</v>
      </c>
      <c r="F335" s="8">
        <f t="shared" si="151"/>
        <v>0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45">
        <v>0</v>
      </c>
      <c r="Q335" s="45">
        <v>0</v>
      </c>
      <c r="R335" s="69"/>
      <c r="S335" s="69"/>
      <c r="T335" s="69"/>
      <c r="U335" s="69"/>
      <c r="V335" s="69"/>
      <c r="W335" s="69"/>
      <c r="X335" s="69"/>
      <c r="Y335" s="69"/>
      <c r="Z335" s="69"/>
      <c r="AA335" s="69"/>
      <c r="AB335" s="69"/>
      <c r="AC335" s="71"/>
      <c r="AD335" s="71"/>
      <c r="AE335" s="40"/>
    </row>
    <row r="336" spans="1:31" x14ac:dyDescent="0.25">
      <c r="A336" s="67"/>
      <c r="B336" s="95"/>
      <c r="C336" s="74"/>
      <c r="D336" s="74"/>
      <c r="E336" s="15" t="s">
        <v>14</v>
      </c>
      <c r="F336" s="8">
        <f t="shared" si="151"/>
        <v>0</v>
      </c>
      <c r="G336" s="8">
        <v>0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45">
        <v>0</v>
      </c>
      <c r="Q336" s="45">
        <v>0</v>
      </c>
      <c r="R336" s="69"/>
      <c r="S336" s="69"/>
      <c r="T336" s="69"/>
      <c r="U336" s="69"/>
      <c r="V336" s="69"/>
      <c r="W336" s="69"/>
      <c r="X336" s="69"/>
      <c r="Y336" s="69"/>
      <c r="Z336" s="69"/>
      <c r="AA336" s="69"/>
      <c r="AB336" s="69"/>
      <c r="AC336" s="71"/>
      <c r="AD336" s="71"/>
      <c r="AE336" s="40"/>
    </row>
    <row r="337" spans="1:31" x14ac:dyDescent="0.25">
      <c r="A337" s="67" t="s">
        <v>63</v>
      </c>
      <c r="B337" s="95" t="s">
        <v>76</v>
      </c>
      <c r="C337" s="74">
        <v>618</v>
      </c>
      <c r="D337" s="74"/>
      <c r="E337" s="15" t="s">
        <v>9</v>
      </c>
      <c r="F337" s="8">
        <f t="shared" si="151"/>
        <v>0</v>
      </c>
      <c r="G337" s="8">
        <f t="shared" ref="G337:Q337" si="156">G338+G342</f>
        <v>0</v>
      </c>
      <c r="H337" s="8">
        <f t="shared" si="156"/>
        <v>0</v>
      </c>
      <c r="I337" s="8">
        <f t="shared" si="156"/>
        <v>0</v>
      </c>
      <c r="J337" s="8">
        <f t="shared" si="156"/>
        <v>0</v>
      </c>
      <c r="K337" s="8">
        <f t="shared" si="156"/>
        <v>0</v>
      </c>
      <c r="L337" s="8">
        <f t="shared" si="156"/>
        <v>0</v>
      </c>
      <c r="M337" s="8">
        <f t="shared" si="156"/>
        <v>0</v>
      </c>
      <c r="N337" s="8">
        <f t="shared" si="156"/>
        <v>0</v>
      </c>
      <c r="O337" s="8">
        <f t="shared" si="156"/>
        <v>0</v>
      </c>
      <c r="P337" s="45">
        <f t="shared" si="156"/>
        <v>0</v>
      </c>
      <c r="Q337" s="45">
        <f t="shared" si="156"/>
        <v>0</v>
      </c>
      <c r="R337" s="69" t="s">
        <v>137</v>
      </c>
      <c r="S337" s="69" t="s">
        <v>138</v>
      </c>
      <c r="T337" s="69"/>
      <c r="U337" s="69"/>
      <c r="V337" s="69"/>
      <c r="W337" s="69"/>
      <c r="X337" s="69"/>
      <c r="Y337" s="69"/>
      <c r="Z337" s="69"/>
      <c r="AA337" s="69"/>
      <c r="AB337" s="69"/>
      <c r="AC337" s="69"/>
      <c r="AD337" s="69"/>
      <c r="AE337" s="40"/>
    </row>
    <row r="338" spans="1:31" ht="30" customHeight="1" x14ac:dyDescent="0.25">
      <c r="A338" s="67"/>
      <c r="B338" s="95"/>
      <c r="C338" s="74"/>
      <c r="D338" s="74"/>
      <c r="E338" s="15" t="s">
        <v>10</v>
      </c>
      <c r="F338" s="8">
        <f t="shared" si="151"/>
        <v>0</v>
      </c>
      <c r="G338" s="8">
        <f t="shared" ref="G338:Q338" si="157">SUM(G339:G341)</f>
        <v>0</v>
      </c>
      <c r="H338" s="8">
        <f t="shared" si="157"/>
        <v>0</v>
      </c>
      <c r="I338" s="8">
        <f t="shared" si="157"/>
        <v>0</v>
      </c>
      <c r="J338" s="8">
        <f t="shared" si="157"/>
        <v>0</v>
      </c>
      <c r="K338" s="8">
        <f t="shared" si="157"/>
        <v>0</v>
      </c>
      <c r="L338" s="8">
        <f t="shared" si="157"/>
        <v>0</v>
      </c>
      <c r="M338" s="8">
        <f t="shared" si="157"/>
        <v>0</v>
      </c>
      <c r="N338" s="8">
        <f t="shared" si="157"/>
        <v>0</v>
      </c>
      <c r="O338" s="8">
        <f t="shared" si="157"/>
        <v>0</v>
      </c>
      <c r="P338" s="45">
        <f t="shared" si="157"/>
        <v>0</v>
      </c>
      <c r="Q338" s="45">
        <f t="shared" si="157"/>
        <v>0</v>
      </c>
      <c r="R338" s="69"/>
      <c r="S338" s="69"/>
      <c r="T338" s="69"/>
      <c r="U338" s="69"/>
      <c r="V338" s="69"/>
      <c r="W338" s="69"/>
      <c r="X338" s="69"/>
      <c r="Y338" s="69"/>
      <c r="Z338" s="69"/>
      <c r="AA338" s="69"/>
      <c r="AB338" s="69"/>
      <c r="AC338" s="69"/>
      <c r="AD338" s="69"/>
      <c r="AE338" s="40"/>
    </row>
    <row r="339" spans="1:31" ht="30" customHeight="1" x14ac:dyDescent="0.25">
      <c r="A339" s="67"/>
      <c r="B339" s="95"/>
      <c r="C339" s="74"/>
      <c r="D339" s="74"/>
      <c r="E339" s="15" t="s">
        <v>11</v>
      </c>
      <c r="F339" s="8">
        <f t="shared" si="151"/>
        <v>0</v>
      </c>
      <c r="G339" s="8">
        <v>0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  <c r="O339" s="8">
        <v>0</v>
      </c>
      <c r="P339" s="45">
        <v>0</v>
      </c>
      <c r="Q339" s="45">
        <v>0</v>
      </c>
      <c r="R339" s="69"/>
      <c r="S339" s="69"/>
      <c r="T339" s="69"/>
      <c r="U339" s="69"/>
      <c r="V339" s="69"/>
      <c r="W339" s="69"/>
      <c r="X339" s="69"/>
      <c r="Y339" s="69"/>
      <c r="Z339" s="69"/>
      <c r="AA339" s="69"/>
      <c r="AB339" s="69"/>
      <c r="AC339" s="69"/>
      <c r="AD339" s="69"/>
      <c r="AE339" s="40"/>
    </row>
    <row r="340" spans="1:31" ht="30" customHeight="1" x14ac:dyDescent="0.25">
      <c r="A340" s="67"/>
      <c r="B340" s="95"/>
      <c r="C340" s="74"/>
      <c r="D340" s="74"/>
      <c r="E340" s="15" t="s">
        <v>12</v>
      </c>
      <c r="F340" s="8">
        <f t="shared" si="151"/>
        <v>0</v>
      </c>
      <c r="G340" s="8">
        <v>0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45">
        <v>0</v>
      </c>
      <c r="Q340" s="45">
        <v>0</v>
      </c>
      <c r="R340" s="69"/>
      <c r="S340" s="69"/>
      <c r="T340" s="69"/>
      <c r="U340" s="69"/>
      <c r="V340" s="69"/>
      <c r="W340" s="69"/>
      <c r="X340" s="69"/>
      <c r="Y340" s="69"/>
      <c r="Z340" s="69"/>
      <c r="AA340" s="69"/>
      <c r="AB340" s="69"/>
      <c r="AC340" s="69"/>
      <c r="AD340" s="69"/>
      <c r="AE340" s="40"/>
    </row>
    <row r="341" spans="1:31" ht="30" customHeight="1" x14ac:dyDescent="0.25">
      <c r="A341" s="67"/>
      <c r="B341" s="95"/>
      <c r="C341" s="74"/>
      <c r="D341" s="74"/>
      <c r="E341" s="15" t="s">
        <v>13</v>
      </c>
      <c r="F341" s="8">
        <f t="shared" si="151"/>
        <v>0</v>
      </c>
      <c r="G341" s="8">
        <v>0</v>
      </c>
      <c r="H341" s="8"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45">
        <v>0</v>
      </c>
      <c r="Q341" s="45">
        <v>0</v>
      </c>
      <c r="R341" s="69"/>
      <c r="S341" s="69"/>
      <c r="T341" s="69"/>
      <c r="U341" s="69"/>
      <c r="V341" s="69"/>
      <c r="W341" s="69"/>
      <c r="X341" s="69"/>
      <c r="Y341" s="69"/>
      <c r="Z341" s="69"/>
      <c r="AA341" s="69"/>
      <c r="AB341" s="69"/>
      <c r="AC341" s="69"/>
      <c r="AD341" s="69"/>
      <c r="AE341" s="40"/>
    </row>
    <row r="342" spans="1:31" x14ac:dyDescent="0.25">
      <c r="A342" s="67"/>
      <c r="B342" s="95"/>
      <c r="C342" s="74"/>
      <c r="D342" s="74"/>
      <c r="E342" s="15" t="s">
        <v>14</v>
      </c>
      <c r="F342" s="8">
        <f>SUM(H342:Q342)</f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45">
        <v>0</v>
      </c>
      <c r="Q342" s="45">
        <v>0</v>
      </c>
      <c r="R342" s="69"/>
      <c r="S342" s="69"/>
      <c r="T342" s="69"/>
      <c r="U342" s="69"/>
      <c r="V342" s="69"/>
      <c r="W342" s="69"/>
      <c r="X342" s="69"/>
      <c r="Y342" s="69"/>
      <c r="Z342" s="69"/>
      <c r="AA342" s="69"/>
      <c r="AB342" s="69"/>
      <c r="AC342" s="69"/>
      <c r="AD342" s="69"/>
      <c r="AE342" s="40"/>
    </row>
    <row r="343" spans="1:31" x14ac:dyDescent="0.25">
      <c r="A343" s="67" t="s">
        <v>64</v>
      </c>
      <c r="B343" s="95" t="s">
        <v>77</v>
      </c>
      <c r="C343" s="74">
        <v>618</v>
      </c>
      <c r="D343" s="74"/>
      <c r="E343" s="15" t="s">
        <v>9</v>
      </c>
      <c r="F343" s="8">
        <f t="shared" ref="F343:F372" si="158">SUM(G343:Q343)</f>
        <v>0</v>
      </c>
      <c r="G343" s="8">
        <f t="shared" ref="G343:Q343" si="159">G344+G348</f>
        <v>0</v>
      </c>
      <c r="H343" s="8">
        <f t="shared" si="159"/>
        <v>0</v>
      </c>
      <c r="I343" s="8">
        <f t="shared" si="159"/>
        <v>0</v>
      </c>
      <c r="J343" s="8">
        <f t="shared" si="159"/>
        <v>0</v>
      </c>
      <c r="K343" s="8">
        <f t="shared" si="159"/>
        <v>0</v>
      </c>
      <c r="L343" s="8">
        <f t="shared" si="159"/>
        <v>0</v>
      </c>
      <c r="M343" s="8">
        <f t="shared" si="159"/>
        <v>0</v>
      </c>
      <c r="N343" s="8">
        <f t="shared" si="159"/>
        <v>0</v>
      </c>
      <c r="O343" s="8">
        <f t="shared" si="159"/>
        <v>0</v>
      </c>
      <c r="P343" s="45">
        <f t="shared" si="159"/>
        <v>0</v>
      </c>
      <c r="Q343" s="45">
        <f t="shared" si="159"/>
        <v>0</v>
      </c>
      <c r="R343" s="69" t="s">
        <v>137</v>
      </c>
      <c r="S343" s="69" t="s">
        <v>138</v>
      </c>
      <c r="T343" s="69"/>
      <c r="U343" s="69"/>
      <c r="V343" s="69"/>
      <c r="W343" s="69"/>
      <c r="X343" s="69"/>
      <c r="Y343" s="69"/>
      <c r="Z343" s="69"/>
      <c r="AA343" s="69"/>
      <c r="AB343" s="69"/>
      <c r="AC343" s="69"/>
      <c r="AD343" s="69"/>
      <c r="AE343" s="40"/>
    </row>
    <row r="344" spans="1:31" ht="30" customHeight="1" x14ac:dyDescent="0.25">
      <c r="A344" s="67"/>
      <c r="B344" s="95"/>
      <c r="C344" s="74"/>
      <c r="D344" s="74"/>
      <c r="E344" s="15" t="s">
        <v>10</v>
      </c>
      <c r="F344" s="8">
        <f t="shared" si="158"/>
        <v>0</v>
      </c>
      <c r="G344" s="8">
        <f t="shared" ref="G344:Q344" si="160">SUM(G345:G347)</f>
        <v>0</v>
      </c>
      <c r="H344" s="8">
        <f t="shared" si="160"/>
        <v>0</v>
      </c>
      <c r="I344" s="8">
        <f t="shared" si="160"/>
        <v>0</v>
      </c>
      <c r="J344" s="8">
        <f t="shared" si="160"/>
        <v>0</v>
      </c>
      <c r="K344" s="8">
        <f t="shared" si="160"/>
        <v>0</v>
      </c>
      <c r="L344" s="8">
        <f t="shared" si="160"/>
        <v>0</v>
      </c>
      <c r="M344" s="8">
        <f t="shared" si="160"/>
        <v>0</v>
      </c>
      <c r="N344" s="8">
        <f t="shared" si="160"/>
        <v>0</v>
      </c>
      <c r="O344" s="8">
        <f t="shared" si="160"/>
        <v>0</v>
      </c>
      <c r="P344" s="45">
        <f t="shared" si="160"/>
        <v>0</v>
      </c>
      <c r="Q344" s="45">
        <f t="shared" si="160"/>
        <v>0</v>
      </c>
      <c r="R344" s="69"/>
      <c r="S344" s="69"/>
      <c r="T344" s="69"/>
      <c r="U344" s="69"/>
      <c r="V344" s="69"/>
      <c r="W344" s="69"/>
      <c r="X344" s="69"/>
      <c r="Y344" s="69"/>
      <c r="Z344" s="69"/>
      <c r="AA344" s="69"/>
      <c r="AB344" s="69"/>
      <c r="AC344" s="69"/>
      <c r="AD344" s="69"/>
      <c r="AE344" s="40"/>
    </row>
    <row r="345" spans="1:31" ht="30" customHeight="1" x14ac:dyDescent="0.25">
      <c r="A345" s="67"/>
      <c r="B345" s="95"/>
      <c r="C345" s="74"/>
      <c r="D345" s="74"/>
      <c r="E345" s="15" t="s">
        <v>11</v>
      </c>
      <c r="F345" s="8">
        <f t="shared" si="158"/>
        <v>0</v>
      </c>
      <c r="G345" s="8">
        <v>0</v>
      </c>
      <c r="H345" s="8">
        <v>0</v>
      </c>
      <c r="I345" s="8">
        <v>0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  <c r="O345" s="8">
        <v>0</v>
      </c>
      <c r="P345" s="45">
        <v>0</v>
      </c>
      <c r="Q345" s="45">
        <v>0</v>
      </c>
      <c r="R345" s="69"/>
      <c r="S345" s="69"/>
      <c r="T345" s="69"/>
      <c r="U345" s="69"/>
      <c r="V345" s="69"/>
      <c r="W345" s="69"/>
      <c r="X345" s="69"/>
      <c r="Y345" s="69"/>
      <c r="Z345" s="69"/>
      <c r="AA345" s="69"/>
      <c r="AB345" s="69"/>
      <c r="AC345" s="69"/>
      <c r="AD345" s="69"/>
      <c r="AE345" s="40"/>
    </row>
    <row r="346" spans="1:31" ht="30" customHeight="1" x14ac:dyDescent="0.25">
      <c r="A346" s="67"/>
      <c r="B346" s="95"/>
      <c r="C346" s="74"/>
      <c r="D346" s="74"/>
      <c r="E346" s="15" t="s">
        <v>12</v>
      </c>
      <c r="F346" s="8">
        <f t="shared" si="158"/>
        <v>0</v>
      </c>
      <c r="G346" s="8">
        <v>0</v>
      </c>
      <c r="H346" s="8"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45">
        <v>0</v>
      </c>
      <c r="Q346" s="45">
        <v>0</v>
      </c>
      <c r="R346" s="69"/>
      <c r="S346" s="69"/>
      <c r="T346" s="69"/>
      <c r="U346" s="69"/>
      <c r="V346" s="69"/>
      <c r="W346" s="69"/>
      <c r="X346" s="69"/>
      <c r="Y346" s="69"/>
      <c r="Z346" s="69"/>
      <c r="AA346" s="69"/>
      <c r="AB346" s="69"/>
      <c r="AC346" s="69"/>
      <c r="AD346" s="69"/>
      <c r="AE346" s="40"/>
    </row>
    <row r="347" spans="1:31" ht="30" customHeight="1" x14ac:dyDescent="0.25">
      <c r="A347" s="67"/>
      <c r="B347" s="95"/>
      <c r="C347" s="74"/>
      <c r="D347" s="74"/>
      <c r="E347" s="15" t="s">
        <v>13</v>
      </c>
      <c r="F347" s="8">
        <f t="shared" si="158"/>
        <v>0</v>
      </c>
      <c r="G347" s="8">
        <v>0</v>
      </c>
      <c r="H347" s="8"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45">
        <v>0</v>
      </c>
      <c r="Q347" s="45">
        <v>0</v>
      </c>
      <c r="R347" s="69"/>
      <c r="S347" s="69"/>
      <c r="T347" s="69"/>
      <c r="U347" s="69"/>
      <c r="V347" s="69"/>
      <c r="W347" s="69"/>
      <c r="X347" s="69"/>
      <c r="Y347" s="69"/>
      <c r="Z347" s="69"/>
      <c r="AA347" s="69"/>
      <c r="AB347" s="69"/>
      <c r="AC347" s="69"/>
      <c r="AD347" s="69"/>
      <c r="AE347" s="40"/>
    </row>
    <row r="348" spans="1:31" x14ac:dyDescent="0.25">
      <c r="A348" s="67"/>
      <c r="B348" s="95"/>
      <c r="C348" s="74"/>
      <c r="D348" s="74"/>
      <c r="E348" s="15" t="s">
        <v>14</v>
      </c>
      <c r="F348" s="8">
        <f t="shared" si="158"/>
        <v>0</v>
      </c>
      <c r="G348" s="8">
        <v>0</v>
      </c>
      <c r="H348" s="8">
        <v>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  <c r="N348" s="8">
        <v>0</v>
      </c>
      <c r="O348" s="8">
        <v>0</v>
      </c>
      <c r="P348" s="45">
        <v>0</v>
      </c>
      <c r="Q348" s="45">
        <v>0</v>
      </c>
      <c r="R348" s="69"/>
      <c r="S348" s="69"/>
      <c r="T348" s="69"/>
      <c r="U348" s="69"/>
      <c r="V348" s="69"/>
      <c r="W348" s="69"/>
      <c r="X348" s="69"/>
      <c r="Y348" s="69"/>
      <c r="Z348" s="69"/>
      <c r="AA348" s="69"/>
      <c r="AB348" s="69"/>
      <c r="AC348" s="69"/>
      <c r="AD348" s="69"/>
      <c r="AE348" s="40"/>
    </row>
    <row r="349" spans="1:31" x14ac:dyDescent="0.25">
      <c r="A349" s="67" t="s">
        <v>101</v>
      </c>
      <c r="B349" s="95" t="s">
        <v>103</v>
      </c>
      <c r="C349" s="74">
        <v>618</v>
      </c>
      <c r="D349" s="74"/>
      <c r="E349" s="15" t="s">
        <v>9</v>
      </c>
      <c r="F349" s="8">
        <f t="shared" si="158"/>
        <v>0</v>
      </c>
      <c r="G349" s="8">
        <f t="shared" ref="G349:Q349" si="161">G350+G354</f>
        <v>0</v>
      </c>
      <c r="H349" s="8">
        <f t="shared" si="161"/>
        <v>0</v>
      </c>
      <c r="I349" s="8">
        <f t="shared" si="161"/>
        <v>0</v>
      </c>
      <c r="J349" s="8">
        <f t="shared" si="161"/>
        <v>0</v>
      </c>
      <c r="K349" s="8">
        <f t="shared" si="161"/>
        <v>0</v>
      </c>
      <c r="L349" s="8">
        <f t="shared" si="161"/>
        <v>0</v>
      </c>
      <c r="M349" s="8">
        <f t="shared" si="161"/>
        <v>0</v>
      </c>
      <c r="N349" s="8">
        <f t="shared" si="161"/>
        <v>0</v>
      </c>
      <c r="O349" s="8">
        <f t="shared" si="161"/>
        <v>0</v>
      </c>
      <c r="P349" s="45">
        <f t="shared" si="161"/>
        <v>0</v>
      </c>
      <c r="Q349" s="45">
        <f t="shared" si="161"/>
        <v>0</v>
      </c>
      <c r="R349" s="69" t="s">
        <v>137</v>
      </c>
      <c r="S349" s="69" t="s">
        <v>138</v>
      </c>
      <c r="T349" s="69"/>
      <c r="U349" s="69"/>
      <c r="V349" s="69"/>
      <c r="W349" s="69"/>
      <c r="X349" s="69"/>
      <c r="Y349" s="69"/>
      <c r="Z349" s="69"/>
      <c r="AA349" s="69"/>
      <c r="AB349" s="69"/>
      <c r="AC349" s="69"/>
      <c r="AD349" s="69"/>
      <c r="AE349" s="40"/>
    </row>
    <row r="350" spans="1:31" ht="30" customHeight="1" x14ac:dyDescent="0.25">
      <c r="A350" s="67"/>
      <c r="B350" s="95"/>
      <c r="C350" s="74"/>
      <c r="D350" s="74"/>
      <c r="E350" s="15" t="s">
        <v>10</v>
      </c>
      <c r="F350" s="8">
        <f t="shared" si="158"/>
        <v>0</v>
      </c>
      <c r="G350" s="8">
        <f t="shared" ref="G350:Q350" si="162">SUM(G351:G353)</f>
        <v>0</v>
      </c>
      <c r="H350" s="8">
        <f t="shared" si="162"/>
        <v>0</v>
      </c>
      <c r="I350" s="8">
        <f t="shared" si="162"/>
        <v>0</v>
      </c>
      <c r="J350" s="8">
        <f t="shared" si="162"/>
        <v>0</v>
      </c>
      <c r="K350" s="8">
        <f t="shared" si="162"/>
        <v>0</v>
      </c>
      <c r="L350" s="8">
        <f t="shared" si="162"/>
        <v>0</v>
      </c>
      <c r="M350" s="8">
        <f t="shared" si="162"/>
        <v>0</v>
      </c>
      <c r="N350" s="8">
        <f t="shared" si="162"/>
        <v>0</v>
      </c>
      <c r="O350" s="8">
        <f t="shared" si="162"/>
        <v>0</v>
      </c>
      <c r="P350" s="45">
        <f t="shared" si="162"/>
        <v>0</v>
      </c>
      <c r="Q350" s="45">
        <f t="shared" si="162"/>
        <v>0</v>
      </c>
      <c r="R350" s="69"/>
      <c r="S350" s="69"/>
      <c r="T350" s="69"/>
      <c r="U350" s="69"/>
      <c r="V350" s="69"/>
      <c r="W350" s="69"/>
      <c r="X350" s="69"/>
      <c r="Y350" s="69"/>
      <c r="Z350" s="69"/>
      <c r="AA350" s="69"/>
      <c r="AB350" s="69"/>
      <c r="AC350" s="69"/>
      <c r="AD350" s="69"/>
      <c r="AE350" s="40"/>
    </row>
    <row r="351" spans="1:31" ht="30" customHeight="1" x14ac:dyDescent="0.25">
      <c r="A351" s="67"/>
      <c r="B351" s="95"/>
      <c r="C351" s="74"/>
      <c r="D351" s="74"/>
      <c r="E351" s="15" t="s">
        <v>11</v>
      </c>
      <c r="F351" s="8">
        <f t="shared" si="158"/>
        <v>0</v>
      </c>
      <c r="G351" s="8">
        <v>0</v>
      </c>
      <c r="H351" s="8"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  <c r="O351" s="8">
        <v>0</v>
      </c>
      <c r="P351" s="45">
        <v>0</v>
      </c>
      <c r="Q351" s="45">
        <v>0</v>
      </c>
      <c r="R351" s="69"/>
      <c r="S351" s="69"/>
      <c r="T351" s="69"/>
      <c r="U351" s="69"/>
      <c r="V351" s="69"/>
      <c r="W351" s="69"/>
      <c r="X351" s="69"/>
      <c r="Y351" s="69"/>
      <c r="Z351" s="69"/>
      <c r="AA351" s="69"/>
      <c r="AB351" s="69"/>
      <c r="AC351" s="69"/>
      <c r="AD351" s="69"/>
      <c r="AE351" s="40"/>
    </row>
    <row r="352" spans="1:31" ht="30" customHeight="1" x14ac:dyDescent="0.25">
      <c r="A352" s="67"/>
      <c r="B352" s="95"/>
      <c r="C352" s="74"/>
      <c r="D352" s="74"/>
      <c r="E352" s="15" t="s">
        <v>12</v>
      </c>
      <c r="F352" s="8">
        <f t="shared" si="158"/>
        <v>0</v>
      </c>
      <c r="G352" s="8">
        <v>0</v>
      </c>
      <c r="H352" s="8"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  <c r="P352" s="45">
        <v>0</v>
      </c>
      <c r="Q352" s="45">
        <v>0</v>
      </c>
      <c r="R352" s="69"/>
      <c r="S352" s="69"/>
      <c r="T352" s="69"/>
      <c r="U352" s="69"/>
      <c r="V352" s="69"/>
      <c r="W352" s="69"/>
      <c r="X352" s="69"/>
      <c r="Y352" s="69"/>
      <c r="Z352" s="69"/>
      <c r="AA352" s="69"/>
      <c r="AB352" s="69"/>
      <c r="AC352" s="69"/>
      <c r="AD352" s="69"/>
      <c r="AE352" s="40"/>
    </row>
    <row r="353" spans="1:31" ht="30" customHeight="1" x14ac:dyDescent="0.25">
      <c r="A353" s="67"/>
      <c r="B353" s="95"/>
      <c r="C353" s="74"/>
      <c r="D353" s="74"/>
      <c r="E353" s="15" t="s">
        <v>13</v>
      </c>
      <c r="F353" s="8">
        <f t="shared" si="158"/>
        <v>0</v>
      </c>
      <c r="G353" s="8">
        <v>0</v>
      </c>
      <c r="H353" s="8">
        <v>0</v>
      </c>
      <c r="I353" s="8">
        <v>0</v>
      </c>
      <c r="J353" s="8">
        <v>0</v>
      </c>
      <c r="K353" s="8">
        <v>0</v>
      </c>
      <c r="L353" s="8">
        <v>0</v>
      </c>
      <c r="M353" s="8">
        <v>0</v>
      </c>
      <c r="N353" s="8">
        <v>0</v>
      </c>
      <c r="O353" s="8">
        <v>0</v>
      </c>
      <c r="P353" s="45">
        <v>0</v>
      </c>
      <c r="Q353" s="45">
        <v>0</v>
      </c>
      <c r="R353" s="69"/>
      <c r="S353" s="69"/>
      <c r="T353" s="69"/>
      <c r="U353" s="69"/>
      <c r="V353" s="69"/>
      <c r="W353" s="69"/>
      <c r="X353" s="69"/>
      <c r="Y353" s="69"/>
      <c r="Z353" s="69"/>
      <c r="AA353" s="69"/>
      <c r="AB353" s="69"/>
      <c r="AC353" s="69"/>
      <c r="AD353" s="69"/>
      <c r="AE353" s="40"/>
    </row>
    <row r="354" spans="1:31" x14ac:dyDescent="0.25">
      <c r="A354" s="67"/>
      <c r="B354" s="95"/>
      <c r="C354" s="74"/>
      <c r="D354" s="74"/>
      <c r="E354" s="15" t="s">
        <v>14</v>
      </c>
      <c r="F354" s="8">
        <f t="shared" si="158"/>
        <v>0</v>
      </c>
      <c r="G354" s="8">
        <v>0</v>
      </c>
      <c r="H354" s="8"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  <c r="N354" s="8">
        <v>0</v>
      </c>
      <c r="O354" s="8">
        <v>0</v>
      </c>
      <c r="P354" s="45">
        <v>0</v>
      </c>
      <c r="Q354" s="45">
        <v>0</v>
      </c>
      <c r="R354" s="69"/>
      <c r="S354" s="69"/>
      <c r="T354" s="69"/>
      <c r="U354" s="69"/>
      <c r="V354" s="69"/>
      <c r="W354" s="69"/>
      <c r="X354" s="69"/>
      <c r="Y354" s="69"/>
      <c r="Z354" s="69"/>
      <c r="AA354" s="69"/>
      <c r="AB354" s="69"/>
      <c r="AC354" s="69"/>
      <c r="AD354" s="69"/>
      <c r="AE354" s="40"/>
    </row>
    <row r="355" spans="1:31" x14ac:dyDescent="0.25">
      <c r="A355" s="67" t="s">
        <v>65</v>
      </c>
      <c r="B355" s="95" t="s">
        <v>102</v>
      </c>
      <c r="C355" s="74">
        <v>618</v>
      </c>
      <c r="D355" s="74">
        <v>1850110080</v>
      </c>
      <c r="E355" s="15" t="s">
        <v>9</v>
      </c>
      <c r="F355" s="8">
        <v>652396.12</v>
      </c>
      <c r="G355" s="8">
        <f t="shared" ref="G355:Q355" si="163">G356+G360</f>
        <v>0</v>
      </c>
      <c r="H355" s="8">
        <f t="shared" si="163"/>
        <v>0</v>
      </c>
      <c r="I355" s="8">
        <f t="shared" si="163"/>
        <v>0</v>
      </c>
      <c r="J355" s="8">
        <f t="shared" si="163"/>
        <v>0</v>
      </c>
      <c r="K355" s="8">
        <f t="shared" si="163"/>
        <v>0</v>
      </c>
      <c r="L355" s="8">
        <f t="shared" si="163"/>
        <v>0</v>
      </c>
      <c r="M355" s="8">
        <f t="shared" si="163"/>
        <v>0</v>
      </c>
      <c r="N355" s="8">
        <f t="shared" si="163"/>
        <v>176597.05</v>
      </c>
      <c r="O355" s="8">
        <f t="shared" si="163"/>
        <v>196839.77</v>
      </c>
      <c r="P355" s="45">
        <f t="shared" si="163"/>
        <v>357357</v>
      </c>
      <c r="Q355" s="45">
        <f t="shared" si="163"/>
        <v>357357</v>
      </c>
      <c r="R355" s="69" t="s">
        <v>137</v>
      </c>
      <c r="S355" s="69" t="s">
        <v>138</v>
      </c>
      <c r="T355" s="69"/>
      <c r="U355" s="69"/>
      <c r="V355" s="69"/>
      <c r="W355" s="69"/>
      <c r="X355" s="69"/>
      <c r="Y355" s="69"/>
      <c r="Z355" s="69"/>
      <c r="AA355" s="69"/>
      <c r="AB355" s="69"/>
      <c r="AC355" s="71">
        <v>100</v>
      </c>
      <c r="AD355" s="71">
        <v>100</v>
      </c>
      <c r="AE355" s="40"/>
    </row>
    <row r="356" spans="1:31" ht="30" x14ac:dyDescent="0.25">
      <c r="A356" s="67"/>
      <c r="B356" s="95"/>
      <c r="C356" s="74"/>
      <c r="D356" s="74"/>
      <c r="E356" s="15" t="s">
        <v>10</v>
      </c>
      <c r="F356" s="8">
        <f>F355</f>
        <v>652396.12</v>
      </c>
      <c r="G356" s="8">
        <f t="shared" ref="G356:Q356" si="164">SUM(G357:G359)</f>
        <v>0</v>
      </c>
      <c r="H356" s="8">
        <f t="shared" si="164"/>
        <v>0</v>
      </c>
      <c r="I356" s="8">
        <f t="shared" si="164"/>
        <v>0</v>
      </c>
      <c r="J356" s="8">
        <f t="shared" si="164"/>
        <v>0</v>
      </c>
      <c r="K356" s="8">
        <f t="shared" si="164"/>
        <v>0</v>
      </c>
      <c r="L356" s="8">
        <f t="shared" si="164"/>
        <v>0</v>
      </c>
      <c r="M356" s="8">
        <f t="shared" si="164"/>
        <v>0</v>
      </c>
      <c r="N356" s="8">
        <f t="shared" si="164"/>
        <v>176597.05</v>
      </c>
      <c r="O356" s="8">
        <f t="shared" si="164"/>
        <v>196839.77</v>
      </c>
      <c r="P356" s="45">
        <f t="shared" si="164"/>
        <v>357357</v>
      </c>
      <c r="Q356" s="45">
        <f t="shared" si="164"/>
        <v>357357</v>
      </c>
      <c r="R356" s="69"/>
      <c r="S356" s="69"/>
      <c r="T356" s="69"/>
      <c r="U356" s="69"/>
      <c r="V356" s="69"/>
      <c r="W356" s="69"/>
      <c r="X356" s="69"/>
      <c r="Y356" s="69"/>
      <c r="Z356" s="69"/>
      <c r="AA356" s="69"/>
      <c r="AB356" s="69"/>
      <c r="AC356" s="71"/>
      <c r="AD356" s="71"/>
      <c r="AE356" s="40"/>
    </row>
    <row r="357" spans="1:31" ht="30" x14ac:dyDescent="0.25">
      <c r="A357" s="67"/>
      <c r="B357" s="95"/>
      <c r="C357" s="74"/>
      <c r="D357" s="74"/>
      <c r="E357" s="15" t="s">
        <v>11</v>
      </c>
      <c r="F357" s="8">
        <f>F356-F358</f>
        <v>373436.82</v>
      </c>
      <c r="G357" s="8">
        <v>0</v>
      </c>
      <c r="H357" s="8">
        <v>0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  <c r="N357" s="8">
        <v>176597.05</v>
      </c>
      <c r="O357" s="8">
        <v>196839.77</v>
      </c>
      <c r="P357" s="45">
        <v>0</v>
      </c>
      <c r="Q357" s="45">
        <v>0</v>
      </c>
      <c r="R357" s="69"/>
      <c r="S357" s="69"/>
      <c r="T357" s="69"/>
      <c r="U357" s="69"/>
      <c r="V357" s="69"/>
      <c r="W357" s="69"/>
      <c r="X357" s="69"/>
      <c r="Y357" s="69"/>
      <c r="Z357" s="69"/>
      <c r="AA357" s="69"/>
      <c r="AB357" s="69"/>
      <c r="AC357" s="71"/>
      <c r="AD357" s="71"/>
      <c r="AE357" s="40"/>
    </row>
    <row r="358" spans="1:31" ht="30" x14ac:dyDescent="0.25">
      <c r="A358" s="67"/>
      <c r="B358" s="95"/>
      <c r="C358" s="74"/>
      <c r="D358" s="74"/>
      <c r="E358" s="15" t="s">
        <v>12</v>
      </c>
      <c r="F358" s="8">
        <v>278959.3</v>
      </c>
      <c r="G358" s="8">
        <v>0</v>
      </c>
      <c r="H358" s="8">
        <v>0</v>
      </c>
      <c r="I358" s="8">
        <v>0</v>
      </c>
      <c r="J358" s="8">
        <v>0</v>
      </c>
      <c r="K358" s="8">
        <v>0</v>
      </c>
      <c r="L358" s="8">
        <v>0</v>
      </c>
      <c r="M358" s="8">
        <v>0</v>
      </c>
      <c r="N358" s="8">
        <v>0</v>
      </c>
      <c r="O358" s="8">
        <v>0</v>
      </c>
      <c r="P358" s="45">
        <v>357357</v>
      </c>
      <c r="Q358" s="45">
        <v>357357</v>
      </c>
      <c r="R358" s="69"/>
      <c r="S358" s="69"/>
      <c r="T358" s="69"/>
      <c r="U358" s="69"/>
      <c r="V358" s="69"/>
      <c r="W358" s="69"/>
      <c r="X358" s="69"/>
      <c r="Y358" s="69"/>
      <c r="Z358" s="69"/>
      <c r="AA358" s="69"/>
      <c r="AB358" s="69"/>
      <c r="AC358" s="71"/>
      <c r="AD358" s="71"/>
      <c r="AE358" s="40"/>
    </row>
    <row r="359" spans="1:31" ht="30" x14ac:dyDescent="0.25">
      <c r="A359" s="67"/>
      <c r="B359" s="95"/>
      <c r="C359" s="74"/>
      <c r="D359" s="74"/>
      <c r="E359" s="15" t="s">
        <v>13</v>
      </c>
      <c r="F359" s="8">
        <f t="shared" si="158"/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</v>
      </c>
      <c r="P359" s="45">
        <v>0</v>
      </c>
      <c r="Q359" s="45">
        <v>0</v>
      </c>
      <c r="R359" s="69"/>
      <c r="S359" s="69"/>
      <c r="T359" s="69"/>
      <c r="U359" s="69"/>
      <c r="V359" s="69"/>
      <c r="W359" s="69"/>
      <c r="X359" s="69"/>
      <c r="Y359" s="69"/>
      <c r="Z359" s="69"/>
      <c r="AA359" s="69"/>
      <c r="AB359" s="69"/>
      <c r="AC359" s="71"/>
      <c r="AD359" s="71"/>
      <c r="AE359" s="40"/>
    </row>
    <row r="360" spans="1:31" x14ac:dyDescent="0.25">
      <c r="A360" s="67"/>
      <c r="B360" s="95"/>
      <c r="C360" s="74"/>
      <c r="D360" s="74"/>
      <c r="E360" s="15" t="s">
        <v>14</v>
      </c>
      <c r="F360" s="8">
        <f t="shared" si="158"/>
        <v>0</v>
      </c>
      <c r="G360" s="8">
        <v>0</v>
      </c>
      <c r="H360" s="8"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  <c r="N360" s="8">
        <v>0</v>
      </c>
      <c r="O360" s="8">
        <v>0</v>
      </c>
      <c r="P360" s="45">
        <v>0</v>
      </c>
      <c r="Q360" s="45">
        <v>0</v>
      </c>
      <c r="R360" s="69"/>
      <c r="S360" s="69"/>
      <c r="T360" s="69"/>
      <c r="U360" s="69"/>
      <c r="V360" s="69"/>
      <c r="W360" s="69"/>
      <c r="X360" s="69"/>
      <c r="Y360" s="69"/>
      <c r="Z360" s="69"/>
      <c r="AA360" s="69"/>
      <c r="AB360" s="69"/>
      <c r="AC360" s="71"/>
      <c r="AD360" s="71"/>
      <c r="AE360" s="40"/>
    </row>
    <row r="361" spans="1:31" x14ac:dyDescent="0.25">
      <c r="A361" s="67" t="s">
        <v>99</v>
      </c>
      <c r="B361" s="95" t="s">
        <v>104</v>
      </c>
      <c r="C361" s="74">
        <v>618</v>
      </c>
      <c r="D361" s="74"/>
      <c r="E361" s="15" t="s">
        <v>9</v>
      </c>
      <c r="F361" s="8">
        <f t="shared" si="158"/>
        <v>5000</v>
      </c>
      <c r="G361" s="8">
        <f t="shared" ref="G361:Q361" si="165">G362+G366</f>
        <v>0</v>
      </c>
      <c r="H361" s="8">
        <f t="shared" si="165"/>
        <v>0</v>
      </c>
      <c r="I361" s="8">
        <f t="shared" si="165"/>
        <v>0</v>
      </c>
      <c r="J361" s="8">
        <f t="shared" si="165"/>
        <v>0</v>
      </c>
      <c r="K361" s="8">
        <f t="shared" si="165"/>
        <v>0</v>
      </c>
      <c r="L361" s="8">
        <f t="shared" si="165"/>
        <v>0</v>
      </c>
      <c r="M361" s="8">
        <f t="shared" si="165"/>
        <v>0</v>
      </c>
      <c r="N361" s="8">
        <f t="shared" si="165"/>
        <v>5000</v>
      </c>
      <c r="O361" s="8">
        <f t="shared" si="165"/>
        <v>0</v>
      </c>
      <c r="P361" s="45">
        <f t="shared" si="165"/>
        <v>0</v>
      </c>
      <c r="Q361" s="45">
        <f t="shared" si="165"/>
        <v>0</v>
      </c>
      <c r="R361" s="69" t="s">
        <v>137</v>
      </c>
      <c r="S361" s="69" t="s">
        <v>138</v>
      </c>
      <c r="T361" s="69"/>
      <c r="U361" s="69"/>
      <c r="V361" s="69"/>
      <c r="W361" s="69"/>
      <c r="X361" s="69"/>
      <c r="Y361" s="69"/>
      <c r="Z361" s="69"/>
      <c r="AA361" s="69"/>
      <c r="AB361" s="69"/>
      <c r="AC361" s="69"/>
      <c r="AD361" s="69"/>
      <c r="AE361" s="40"/>
    </row>
    <row r="362" spans="1:31" ht="30" x14ac:dyDescent="0.25">
      <c r="A362" s="67"/>
      <c r="B362" s="95"/>
      <c r="C362" s="74"/>
      <c r="D362" s="74"/>
      <c r="E362" s="15" t="s">
        <v>10</v>
      </c>
      <c r="F362" s="8">
        <f t="shared" si="158"/>
        <v>5000</v>
      </c>
      <c r="G362" s="8">
        <f t="shared" ref="G362:Q362" si="166">SUM(G363:G365)</f>
        <v>0</v>
      </c>
      <c r="H362" s="8">
        <f t="shared" si="166"/>
        <v>0</v>
      </c>
      <c r="I362" s="8">
        <f t="shared" si="166"/>
        <v>0</v>
      </c>
      <c r="J362" s="8">
        <f t="shared" si="166"/>
        <v>0</v>
      </c>
      <c r="K362" s="8">
        <f t="shared" si="166"/>
        <v>0</v>
      </c>
      <c r="L362" s="8">
        <f t="shared" si="166"/>
        <v>0</v>
      </c>
      <c r="M362" s="8">
        <f t="shared" si="166"/>
        <v>0</v>
      </c>
      <c r="N362" s="8">
        <f t="shared" si="166"/>
        <v>5000</v>
      </c>
      <c r="O362" s="8">
        <f t="shared" si="166"/>
        <v>0</v>
      </c>
      <c r="P362" s="45">
        <f t="shared" si="166"/>
        <v>0</v>
      </c>
      <c r="Q362" s="45">
        <f t="shared" si="166"/>
        <v>0</v>
      </c>
      <c r="R362" s="69"/>
      <c r="S362" s="69"/>
      <c r="T362" s="69"/>
      <c r="U362" s="69"/>
      <c r="V362" s="69"/>
      <c r="W362" s="69"/>
      <c r="X362" s="69"/>
      <c r="Y362" s="69"/>
      <c r="Z362" s="69"/>
      <c r="AA362" s="69"/>
      <c r="AB362" s="69"/>
      <c r="AC362" s="69"/>
      <c r="AD362" s="69"/>
      <c r="AE362" s="40"/>
    </row>
    <row r="363" spans="1:31" ht="30" x14ac:dyDescent="0.25">
      <c r="A363" s="67"/>
      <c r="B363" s="95"/>
      <c r="C363" s="74"/>
      <c r="D363" s="74"/>
      <c r="E363" s="15" t="s">
        <v>11</v>
      </c>
      <c r="F363" s="8">
        <f t="shared" si="158"/>
        <v>5000</v>
      </c>
      <c r="G363" s="8">
        <v>0</v>
      </c>
      <c r="H363" s="8"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5000</v>
      </c>
      <c r="O363" s="8">
        <v>0</v>
      </c>
      <c r="P363" s="45">
        <v>0</v>
      </c>
      <c r="Q363" s="45">
        <v>0</v>
      </c>
      <c r="R363" s="69"/>
      <c r="S363" s="69"/>
      <c r="T363" s="69"/>
      <c r="U363" s="69"/>
      <c r="V363" s="69"/>
      <c r="W363" s="69"/>
      <c r="X363" s="69"/>
      <c r="Y363" s="69"/>
      <c r="Z363" s="69"/>
      <c r="AA363" s="69"/>
      <c r="AB363" s="69"/>
      <c r="AC363" s="69"/>
      <c r="AD363" s="69"/>
      <c r="AE363" s="40"/>
    </row>
    <row r="364" spans="1:31" ht="30" x14ac:dyDescent="0.25">
      <c r="A364" s="67"/>
      <c r="B364" s="95"/>
      <c r="C364" s="74"/>
      <c r="D364" s="74"/>
      <c r="E364" s="15" t="s">
        <v>12</v>
      </c>
      <c r="F364" s="8">
        <f t="shared" si="158"/>
        <v>0</v>
      </c>
      <c r="G364" s="8">
        <v>0</v>
      </c>
      <c r="H364" s="8"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  <c r="N364" s="8">
        <v>0</v>
      </c>
      <c r="O364" s="8">
        <v>0</v>
      </c>
      <c r="P364" s="45">
        <v>0</v>
      </c>
      <c r="Q364" s="45">
        <v>0</v>
      </c>
      <c r="R364" s="69"/>
      <c r="S364" s="69"/>
      <c r="T364" s="69"/>
      <c r="U364" s="69"/>
      <c r="V364" s="69"/>
      <c r="W364" s="69"/>
      <c r="X364" s="69"/>
      <c r="Y364" s="69"/>
      <c r="Z364" s="69"/>
      <c r="AA364" s="69"/>
      <c r="AB364" s="69"/>
      <c r="AC364" s="69"/>
      <c r="AD364" s="69"/>
      <c r="AE364" s="40"/>
    </row>
    <row r="365" spans="1:31" ht="30" x14ac:dyDescent="0.25">
      <c r="A365" s="67"/>
      <c r="B365" s="95"/>
      <c r="C365" s="74"/>
      <c r="D365" s="74"/>
      <c r="E365" s="15" t="s">
        <v>13</v>
      </c>
      <c r="F365" s="8">
        <f t="shared" si="158"/>
        <v>0</v>
      </c>
      <c r="G365" s="8">
        <v>0</v>
      </c>
      <c r="H365" s="8">
        <v>0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  <c r="O365" s="8">
        <v>0</v>
      </c>
      <c r="P365" s="45">
        <v>0</v>
      </c>
      <c r="Q365" s="45">
        <v>0</v>
      </c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40"/>
    </row>
    <row r="366" spans="1:31" x14ac:dyDescent="0.25">
      <c r="A366" s="67"/>
      <c r="B366" s="95"/>
      <c r="C366" s="74"/>
      <c r="D366" s="74"/>
      <c r="E366" s="15" t="s">
        <v>14</v>
      </c>
      <c r="F366" s="8">
        <f t="shared" si="158"/>
        <v>0</v>
      </c>
      <c r="G366" s="8">
        <v>0</v>
      </c>
      <c r="H366" s="8"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  <c r="N366" s="8">
        <v>0</v>
      </c>
      <c r="O366" s="8">
        <v>0</v>
      </c>
      <c r="P366" s="45">
        <v>0</v>
      </c>
      <c r="Q366" s="45">
        <v>0</v>
      </c>
      <c r="R366" s="69"/>
      <c r="S366" s="69"/>
      <c r="T366" s="69"/>
      <c r="U366" s="69"/>
      <c r="V366" s="69"/>
      <c r="W366" s="69"/>
      <c r="X366" s="69"/>
      <c r="Y366" s="69"/>
      <c r="Z366" s="69"/>
      <c r="AA366" s="69"/>
      <c r="AB366" s="69"/>
      <c r="AC366" s="69"/>
      <c r="AD366" s="69"/>
      <c r="AE366" s="40"/>
    </row>
    <row r="367" spans="1:31" x14ac:dyDescent="0.25">
      <c r="A367" s="67" t="s">
        <v>105</v>
      </c>
      <c r="B367" s="95" t="s">
        <v>106</v>
      </c>
      <c r="C367" s="74">
        <v>618</v>
      </c>
      <c r="D367" s="74"/>
      <c r="E367" s="15" t="s">
        <v>9</v>
      </c>
      <c r="F367" s="8">
        <f t="shared" si="158"/>
        <v>0</v>
      </c>
      <c r="G367" s="8">
        <f t="shared" ref="G367:Q367" si="167">G368+G372</f>
        <v>0</v>
      </c>
      <c r="H367" s="8">
        <f t="shared" si="167"/>
        <v>0</v>
      </c>
      <c r="I367" s="8">
        <f t="shared" si="167"/>
        <v>0</v>
      </c>
      <c r="J367" s="8">
        <f t="shared" si="167"/>
        <v>0</v>
      </c>
      <c r="K367" s="8">
        <f t="shared" si="167"/>
        <v>0</v>
      </c>
      <c r="L367" s="8">
        <f t="shared" si="167"/>
        <v>0</v>
      </c>
      <c r="M367" s="8">
        <f t="shared" si="167"/>
        <v>0</v>
      </c>
      <c r="N367" s="8">
        <f t="shared" si="167"/>
        <v>0</v>
      </c>
      <c r="O367" s="8">
        <f t="shared" si="167"/>
        <v>0</v>
      </c>
      <c r="P367" s="45">
        <f t="shared" si="167"/>
        <v>0</v>
      </c>
      <c r="Q367" s="45">
        <f t="shared" si="167"/>
        <v>0</v>
      </c>
      <c r="R367" s="69" t="s">
        <v>137</v>
      </c>
      <c r="S367" s="69" t="s">
        <v>138</v>
      </c>
      <c r="T367" s="69"/>
      <c r="U367" s="69"/>
      <c r="V367" s="69"/>
      <c r="W367" s="69"/>
      <c r="X367" s="69"/>
      <c r="Y367" s="69"/>
      <c r="Z367" s="69"/>
      <c r="AA367" s="69"/>
      <c r="AB367" s="69"/>
      <c r="AC367" s="69"/>
      <c r="AD367" s="69"/>
      <c r="AE367" s="40"/>
    </row>
    <row r="368" spans="1:31" ht="30" x14ac:dyDescent="0.25">
      <c r="A368" s="67"/>
      <c r="B368" s="95"/>
      <c r="C368" s="74"/>
      <c r="D368" s="74"/>
      <c r="E368" s="15" t="s">
        <v>10</v>
      </c>
      <c r="F368" s="8">
        <f t="shared" si="158"/>
        <v>0</v>
      </c>
      <c r="G368" s="8">
        <f t="shared" ref="G368:Q368" si="168">SUM(G369:G371)</f>
        <v>0</v>
      </c>
      <c r="H368" s="8">
        <f t="shared" si="168"/>
        <v>0</v>
      </c>
      <c r="I368" s="8">
        <f t="shared" si="168"/>
        <v>0</v>
      </c>
      <c r="J368" s="8">
        <f t="shared" si="168"/>
        <v>0</v>
      </c>
      <c r="K368" s="8">
        <f t="shared" si="168"/>
        <v>0</v>
      </c>
      <c r="L368" s="8">
        <f t="shared" si="168"/>
        <v>0</v>
      </c>
      <c r="M368" s="8">
        <f t="shared" si="168"/>
        <v>0</v>
      </c>
      <c r="N368" s="8">
        <f t="shared" si="168"/>
        <v>0</v>
      </c>
      <c r="O368" s="8">
        <f t="shared" si="168"/>
        <v>0</v>
      </c>
      <c r="P368" s="45">
        <f t="shared" si="168"/>
        <v>0</v>
      </c>
      <c r="Q368" s="45">
        <f t="shared" si="168"/>
        <v>0</v>
      </c>
      <c r="R368" s="69"/>
      <c r="S368" s="69"/>
      <c r="T368" s="69"/>
      <c r="U368" s="69"/>
      <c r="V368" s="69"/>
      <c r="W368" s="69"/>
      <c r="X368" s="69"/>
      <c r="Y368" s="69"/>
      <c r="Z368" s="69"/>
      <c r="AA368" s="69"/>
      <c r="AB368" s="69"/>
      <c r="AC368" s="69"/>
      <c r="AD368" s="69"/>
      <c r="AE368" s="40"/>
    </row>
    <row r="369" spans="1:31" ht="30" x14ac:dyDescent="0.25">
      <c r="A369" s="67"/>
      <c r="B369" s="95"/>
      <c r="C369" s="74"/>
      <c r="D369" s="74"/>
      <c r="E369" s="15" t="s">
        <v>11</v>
      </c>
      <c r="F369" s="8">
        <f t="shared" si="158"/>
        <v>0</v>
      </c>
      <c r="G369" s="8">
        <v>0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  <c r="P369" s="45">
        <v>0</v>
      </c>
      <c r="Q369" s="45">
        <v>0</v>
      </c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  <c r="AC369" s="69"/>
      <c r="AD369" s="69"/>
      <c r="AE369" s="40"/>
    </row>
    <row r="370" spans="1:31" ht="30" x14ac:dyDescent="0.25">
      <c r="A370" s="67"/>
      <c r="B370" s="95"/>
      <c r="C370" s="74"/>
      <c r="D370" s="74"/>
      <c r="E370" s="15" t="s">
        <v>12</v>
      </c>
      <c r="F370" s="8">
        <f t="shared" si="158"/>
        <v>0</v>
      </c>
      <c r="G370" s="8">
        <v>0</v>
      </c>
      <c r="H370" s="8">
        <v>0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  <c r="N370" s="8">
        <v>0</v>
      </c>
      <c r="O370" s="8">
        <v>0</v>
      </c>
      <c r="P370" s="45">
        <v>0</v>
      </c>
      <c r="Q370" s="45">
        <v>0</v>
      </c>
      <c r="R370" s="69"/>
      <c r="S370" s="69"/>
      <c r="T370" s="69"/>
      <c r="U370" s="69"/>
      <c r="V370" s="69"/>
      <c r="W370" s="69"/>
      <c r="X370" s="69"/>
      <c r="Y370" s="69"/>
      <c r="Z370" s="69"/>
      <c r="AA370" s="69"/>
      <c r="AB370" s="69"/>
      <c r="AC370" s="69"/>
      <c r="AD370" s="69"/>
      <c r="AE370" s="40"/>
    </row>
    <row r="371" spans="1:31" ht="30" x14ac:dyDescent="0.25">
      <c r="A371" s="67"/>
      <c r="B371" s="95"/>
      <c r="C371" s="74"/>
      <c r="D371" s="74"/>
      <c r="E371" s="15" t="s">
        <v>13</v>
      </c>
      <c r="F371" s="8">
        <f t="shared" si="158"/>
        <v>0</v>
      </c>
      <c r="G371" s="8">
        <v>0</v>
      </c>
      <c r="H371" s="8"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  <c r="N371" s="8">
        <v>0</v>
      </c>
      <c r="O371" s="8">
        <v>0</v>
      </c>
      <c r="P371" s="45">
        <v>0</v>
      </c>
      <c r="Q371" s="45">
        <v>0</v>
      </c>
      <c r="R371" s="69"/>
      <c r="S371" s="69"/>
      <c r="T371" s="69"/>
      <c r="U371" s="69"/>
      <c r="V371" s="69"/>
      <c r="W371" s="69"/>
      <c r="X371" s="69"/>
      <c r="Y371" s="69"/>
      <c r="Z371" s="69"/>
      <c r="AA371" s="69"/>
      <c r="AB371" s="69"/>
      <c r="AC371" s="69"/>
      <c r="AD371" s="69"/>
      <c r="AE371" s="40"/>
    </row>
    <row r="372" spans="1:31" x14ac:dyDescent="0.25">
      <c r="A372" s="67"/>
      <c r="B372" s="95"/>
      <c r="C372" s="74"/>
      <c r="D372" s="74"/>
      <c r="E372" s="15" t="s">
        <v>14</v>
      </c>
      <c r="F372" s="8">
        <f t="shared" si="158"/>
        <v>0</v>
      </c>
      <c r="G372" s="8">
        <v>0</v>
      </c>
      <c r="H372" s="8">
        <v>0</v>
      </c>
      <c r="I372" s="8">
        <v>0</v>
      </c>
      <c r="J372" s="8">
        <v>0</v>
      </c>
      <c r="K372" s="8">
        <v>0</v>
      </c>
      <c r="L372" s="8">
        <v>0</v>
      </c>
      <c r="M372" s="8">
        <v>0</v>
      </c>
      <c r="N372" s="8">
        <v>0</v>
      </c>
      <c r="O372" s="8">
        <v>0</v>
      </c>
      <c r="P372" s="45">
        <v>0</v>
      </c>
      <c r="Q372" s="45">
        <v>0</v>
      </c>
      <c r="R372" s="69"/>
      <c r="S372" s="69"/>
      <c r="T372" s="69"/>
      <c r="U372" s="69"/>
      <c r="V372" s="69"/>
      <c r="W372" s="69"/>
      <c r="X372" s="69"/>
      <c r="Y372" s="69"/>
      <c r="Z372" s="69"/>
      <c r="AA372" s="69"/>
      <c r="AB372" s="69"/>
      <c r="AC372" s="69"/>
      <c r="AD372" s="69"/>
      <c r="AE372" s="40"/>
    </row>
    <row r="373" spans="1:31" s="51" customFormat="1" x14ac:dyDescent="0.25">
      <c r="A373" s="113" t="s">
        <v>66</v>
      </c>
      <c r="B373" s="85" t="s">
        <v>78</v>
      </c>
      <c r="C373" s="76">
        <v>618</v>
      </c>
      <c r="D373" s="76"/>
      <c r="E373" s="48" t="s">
        <v>9</v>
      </c>
      <c r="F373" s="49">
        <f>F379+F385+F391+F397+F403</f>
        <v>0</v>
      </c>
      <c r="G373" s="49">
        <f t="shared" ref="G373:Q373" si="169">G379+G385+G391+G397+G403</f>
        <v>0</v>
      </c>
      <c r="H373" s="49">
        <f t="shared" si="169"/>
        <v>0</v>
      </c>
      <c r="I373" s="49">
        <f t="shared" si="169"/>
        <v>0</v>
      </c>
      <c r="J373" s="49">
        <f t="shared" si="169"/>
        <v>0</v>
      </c>
      <c r="K373" s="49">
        <f t="shared" si="169"/>
        <v>0</v>
      </c>
      <c r="L373" s="49">
        <f t="shared" si="169"/>
        <v>0</v>
      </c>
      <c r="M373" s="49">
        <f t="shared" si="169"/>
        <v>0</v>
      </c>
      <c r="N373" s="49">
        <f t="shared" si="169"/>
        <v>0</v>
      </c>
      <c r="O373" s="53">
        <f t="shared" si="169"/>
        <v>0</v>
      </c>
      <c r="P373" s="53">
        <f t="shared" si="169"/>
        <v>0</v>
      </c>
      <c r="Q373" s="53">
        <f t="shared" si="169"/>
        <v>0</v>
      </c>
      <c r="R373" s="72"/>
      <c r="S373" s="72"/>
      <c r="T373" s="72"/>
      <c r="U373" s="72"/>
      <c r="V373" s="72"/>
      <c r="W373" s="72"/>
      <c r="X373" s="72"/>
      <c r="Y373" s="72"/>
      <c r="Z373" s="72"/>
      <c r="AA373" s="72"/>
      <c r="AB373" s="72"/>
      <c r="AC373" s="72"/>
      <c r="AD373" s="72"/>
      <c r="AE373" s="54"/>
    </row>
    <row r="374" spans="1:31" s="51" customFormat="1" ht="30" customHeight="1" x14ac:dyDescent="0.25">
      <c r="A374" s="113"/>
      <c r="B374" s="85"/>
      <c r="C374" s="76"/>
      <c r="D374" s="76"/>
      <c r="E374" s="48" t="s">
        <v>10</v>
      </c>
      <c r="F374" s="49">
        <f t="shared" ref="F374:Q374" si="170">F380+F386+F392+F398+F404</f>
        <v>0</v>
      </c>
      <c r="G374" s="49">
        <f t="shared" si="170"/>
        <v>0</v>
      </c>
      <c r="H374" s="49">
        <f t="shared" si="170"/>
        <v>0</v>
      </c>
      <c r="I374" s="49">
        <f t="shared" si="170"/>
        <v>0</v>
      </c>
      <c r="J374" s="49">
        <f t="shared" si="170"/>
        <v>0</v>
      </c>
      <c r="K374" s="49">
        <f t="shared" si="170"/>
        <v>0</v>
      </c>
      <c r="L374" s="49">
        <f t="shared" si="170"/>
        <v>0</v>
      </c>
      <c r="M374" s="49">
        <f t="shared" si="170"/>
        <v>0</v>
      </c>
      <c r="N374" s="49">
        <f t="shared" si="170"/>
        <v>0</v>
      </c>
      <c r="O374" s="53">
        <f t="shared" si="170"/>
        <v>0</v>
      </c>
      <c r="P374" s="53">
        <f t="shared" si="170"/>
        <v>0</v>
      </c>
      <c r="Q374" s="53">
        <f t="shared" si="170"/>
        <v>0</v>
      </c>
      <c r="R374" s="72"/>
      <c r="S374" s="72"/>
      <c r="T374" s="72"/>
      <c r="U374" s="72"/>
      <c r="V374" s="72"/>
      <c r="W374" s="72"/>
      <c r="X374" s="72"/>
      <c r="Y374" s="72"/>
      <c r="Z374" s="72"/>
      <c r="AA374" s="72"/>
      <c r="AB374" s="72"/>
      <c r="AC374" s="72"/>
      <c r="AD374" s="72"/>
      <c r="AE374" s="54"/>
    </row>
    <row r="375" spans="1:31" s="51" customFormat="1" ht="30" customHeight="1" x14ac:dyDescent="0.25">
      <c r="A375" s="113"/>
      <c r="B375" s="85"/>
      <c r="C375" s="76"/>
      <c r="D375" s="76"/>
      <c r="E375" s="48" t="s">
        <v>11</v>
      </c>
      <c r="F375" s="49">
        <f t="shared" ref="F375:Q375" si="171">F381+F387+F393+F399+F405</f>
        <v>0</v>
      </c>
      <c r="G375" s="49">
        <f t="shared" si="171"/>
        <v>0</v>
      </c>
      <c r="H375" s="49">
        <f t="shared" si="171"/>
        <v>0</v>
      </c>
      <c r="I375" s="49">
        <f t="shared" si="171"/>
        <v>0</v>
      </c>
      <c r="J375" s="49">
        <f t="shared" si="171"/>
        <v>0</v>
      </c>
      <c r="K375" s="49">
        <f t="shared" si="171"/>
        <v>0</v>
      </c>
      <c r="L375" s="49">
        <f t="shared" si="171"/>
        <v>0</v>
      </c>
      <c r="M375" s="49">
        <f t="shared" si="171"/>
        <v>0</v>
      </c>
      <c r="N375" s="49">
        <f t="shared" si="171"/>
        <v>0</v>
      </c>
      <c r="O375" s="53">
        <f t="shared" si="171"/>
        <v>0</v>
      </c>
      <c r="P375" s="53">
        <f t="shared" si="171"/>
        <v>0</v>
      </c>
      <c r="Q375" s="53">
        <f t="shared" si="171"/>
        <v>0</v>
      </c>
      <c r="R375" s="72"/>
      <c r="S375" s="72"/>
      <c r="T375" s="72"/>
      <c r="U375" s="72"/>
      <c r="V375" s="72"/>
      <c r="W375" s="72"/>
      <c r="X375" s="72"/>
      <c r="Y375" s="72"/>
      <c r="Z375" s="72"/>
      <c r="AA375" s="72"/>
      <c r="AB375" s="72"/>
      <c r="AC375" s="72"/>
      <c r="AD375" s="72"/>
      <c r="AE375" s="54"/>
    </row>
    <row r="376" spans="1:31" s="51" customFormat="1" ht="30" customHeight="1" x14ac:dyDescent="0.25">
      <c r="A376" s="113"/>
      <c r="B376" s="85"/>
      <c r="C376" s="76"/>
      <c r="D376" s="76"/>
      <c r="E376" s="48" t="s">
        <v>12</v>
      </c>
      <c r="F376" s="49">
        <f t="shared" ref="F376:Q376" si="172">F382+F388+F394+F400+F406</f>
        <v>0</v>
      </c>
      <c r="G376" s="49">
        <f t="shared" si="172"/>
        <v>0</v>
      </c>
      <c r="H376" s="49">
        <f t="shared" si="172"/>
        <v>0</v>
      </c>
      <c r="I376" s="49">
        <f t="shared" si="172"/>
        <v>0</v>
      </c>
      <c r="J376" s="49">
        <f t="shared" si="172"/>
        <v>0</v>
      </c>
      <c r="K376" s="49">
        <f t="shared" si="172"/>
        <v>0</v>
      </c>
      <c r="L376" s="49">
        <f t="shared" si="172"/>
        <v>0</v>
      </c>
      <c r="M376" s="49">
        <f t="shared" si="172"/>
        <v>0</v>
      </c>
      <c r="N376" s="49">
        <f t="shared" si="172"/>
        <v>0</v>
      </c>
      <c r="O376" s="53">
        <f t="shared" si="172"/>
        <v>0</v>
      </c>
      <c r="P376" s="53">
        <f t="shared" si="172"/>
        <v>0</v>
      </c>
      <c r="Q376" s="53">
        <f t="shared" si="172"/>
        <v>0</v>
      </c>
      <c r="R376" s="72"/>
      <c r="S376" s="72"/>
      <c r="T376" s="72"/>
      <c r="U376" s="72"/>
      <c r="V376" s="72"/>
      <c r="W376" s="72"/>
      <c r="X376" s="72"/>
      <c r="Y376" s="72"/>
      <c r="Z376" s="72"/>
      <c r="AA376" s="72"/>
      <c r="AB376" s="72"/>
      <c r="AC376" s="72"/>
      <c r="AD376" s="72"/>
      <c r="AE376" s="54"/>
    </row>
    <row r="377" spans="1:31" s="51" customFormat="1" ht="30" customHeight="1" x14ac:dyDescent="0.25">
      <c r="A377" s="113"/>
      <c r="B377" s="85"/>
      <c r="C377" s="76"/>
      <c r="D377" s="76"/>
      <c r="E377" s="48" t="s">
        <v>13</v>
      </c>
      <c r="F377" s="49">
        <f t="shared" ref="F377:Q377" si="173">F383+F389+F395+F401+F407</f>
        <v>0</v>
      </c>
      <c r="G377" s="49">
        <f t="shared" si="173"/>
        <v>0</v>
      </c>
      <c r="H377" s="49">
        <f t="shared" si="173"/>
        <v>0</v>
      </c>
      <c r="I377" s="49">
        <f t="shared" si="173"/>
        <v>0</v>
      </c>
      <c r="J377" s="49">
        <f t="shared" si="173"/>
        <v>0</v>
      </c>
      <c r="K377" s="49">
        <f t="shared" si="173"/>
        <v>0</v>
      </c>
      <c r="L377" s="49">
        <f t="shared" si="173"/>
        <v>0</v>
      </c>
      <c r="M377" s="49">
        <f t="shared" si="173"/>
        <v>0</v>
      </c>
      <c r="N377" s="49">
        <f t="shared" si="173"/>
        <v>0</v>
      </c>
      <c r="O377" s="53">
        <f t="shared" si="173"/>
        <v>0</v>
      </c>
      <c r="P377" s="53">
        <f t="shared" si="173"/>
        <v>0</v>
      </c>
      <c r="Q377" s="53">
        <f t="shared" si="173"/>
        <v>0</v>
      </c>
      <c r="R377" s="72"/>
      <c r="S377" s="72"/>
      <c r="T377" s="72"/>
      <c r="U377" s="72"/>
      <c r="V377" s="72"/>
      <c r="W377" s="72"/>
      <c r="X377" s="72"/>
      <c r="Y377" s="72"/>
      <c r="Z377" s="72"/>
      <c r="AA377" s="72"/>
      <c r="AB377" s="72"/>
      <c r="AC377" s="72"/>
      <c r="AD377" s="72"/>
      <c r="AE377" s="54"/>
    </row>
    <row r="378" spans="1:31" s="51" customFormat="1" x14ac:dyDescent="0.25">
      <c r="A378" s="113"/>
      <c r="B378" s="85"/>
      <c r="C378" s="76"/>
      <c r="D378" s="76"/>
      <c r="E378" s="48" t="s">
        <v>14</v>
      </c>
      <c r="F378" s="49">
        <f t="shared" ref="F378:Q378" si="174">F384+F390+F396+F402+F408</f>
        <v>0</v>
      </c>
      <c r="G378" s="49">
        <f t="shared" si="174"/>
        <v>0</v>
      </c>
      <c r="H378" s="49">
        <f t="shared" si="174"/>
        <v>0</v>
      </c>
      <c r="I378" s="49">
        <f t="shared" si="174"/>
        <v>0</v>
      </c>
      <c r="J378" s="49">
        <f t="shared" si="174"/>
        <v>0</v>
      </c>
      <c r="K378" s="49">
        <f t="shared" si="174"/>
        <v>0</v>
      </c>
      <c r="L378" s="49">
        <f t="shared" si="174"/>
        <v>0</v>
      </c>
      <c r="M378" s="49">
        <f t="shared" si="174"/>
        <v>0</v>
      </c>
      <c r="N378" s="49">
        <f t="shared" si="174"/>
        <v>0</v>
      </c>
      <c r="O378" s="53">
        <f t="shared" si="174"/>
        <v>0</v>
      </c>
      <c r="P378" s="53">
        <f t="shared" si="174"/>
        <v>0</v>
      </c>
      <c r="Q378" s="53">
        <f t="shared" si="174"/>
        <v>0</v>
      </c>
      <c r="R378" s="72"/>
      <c r="S378" s="72"/>
      <c r="T378" s="72"/>
      <c r="U378" s="72"/>
      <c r="V378" s="72"/>
      <c r="W378" s="72"/>
      <c r="X378" s="72"/>
      <c r="Y378" s="72"/>
      <c r="Z378" s="72"/>
      <c r="AA378" s="72"/>
      <c r="AB378" s="72"/>
      <c r="AC378" s="72"/>
      <c r="AD378" s="72"/>
      <c r="AE378" s="54"/>
    </row>
    <row r="379" spans="1:31" x14ac:dyDescent="0.25">
      <c r="A379" s="67" t="s">
        <v>67</v>
      </c>
      <c r="B379" s="95" t="s">
        <v>79</v>
      </c>
      <c r="C379" s="74">
        <v>618</v>
      </c>
      <c r="D379" s="74"/>
      <c r="E379" s="15" t="s">
        <v>9</v>
      </c>
      <c r="F379" s="8">
        <f t="shared" ref="F379:F408" si="175">SUM(G379:Q379)</f>
        <v>0</v>
      </c>
      <c r="G379" s="8">
        <f t="shared" ref="G379:Q379" si="176">G380+G384</f>
        <v>0</v>
      </c>
      <c r="H379" s="8">
        <f t="shared" si="176"/>
        <v>0</v>
      </c>
      <c r="I379" s="8">
        <f t="shared" si="176"/>
        <v>0</v>
      </c>
      <c r="J379" s="8">
        <f t="shared" si="176"/>
        <v>0</v>
      </c>
      <c r="K379" s="8">
        <f t="shared" si="176"/>
        <v>0</v>
      </c>
      <c r="L379" s="8">
        <f t="shared" si="176"/>
        <v>0</v>
      </c>
      <c r="M379" s="8">
        <f t="shared" si="176"/>
        <v>0</v>
      </c>
      <c r="N379" s="8">
        <f t="shared" si="176"/>
        <v>0</v>
      </c>
      <c r="O379" s="8">
        <f t="shared" si="176"/>
        <v>0</v>
      </c>
      <c r="P379" s="45">
        <f t="shared" si="176"/>
        <v>0</v>
      </c>
      <c r="Q379" s="45">
        <f t="shared" si="176"/>
        <v>0</v>
      </c>
      <c r="R379" s="69" t="s">
        <v>137</v>
      </c>
      <c r="S379" s="69" t="s">
        <v>138</v>
      </c>
      <c r="T379" s="69"/>
      <c r="U379" s="69"/>
      <c r="V379" s="69"/>
      <c r="W379" s="69"/>
      <c r="X379" s="69"/>
      <c r="Y379" s="69"/>
      <c r="Z379" s="69"/>
      <c r="AA379" s="69"/>
      <c r="AB379" s="69"/>
      <c r="AC379" s="69"/>
      <c r="AD379" s="69"/>
      <c r="AE379" s="40"/>
    </row>
    <row r="380" spans="1:31" ht="30" customHeight="1" x14ac:dyDescent="0.25">
      <c r="A380" s="67"/>
      <c r="B380" s="95"/>
      <c r="C380" s="74"/>
      <c r="D380" s="74"/>
      <c r="E380" s="15" t="s">
        <v>10</v>
      </c>
      <c r="F380" s="8">
        <f t="shared" si="175"/>
        <v>0</v>
      </c>
      <c r="G380" s="8">
        <f t="shared" ref="G380:Q380" si="177">SUM(G381:G383)</f>
        <v>0</v>
      </c>
      <c r="H380" s="8">
        <f t="shared" si="177"/>
        <v>0</v>
      </c>
      <c r="I380" s="8">
        <f t="shared" si="177"/>
        <v>0</v>
      </c>
      <c r="J380" s="8">
        <f t="shared" si="177"/>
        <v>0</v>
      </c>
      <c r="K380" s="8">
        <f t="shared" si="177"/>
        <v>0</v>
      </c>
      <c r="L380" s="8">
        <f t="shared" si="177"/>
        <v>0</v>
      </c>
      <c r="M380" s="8">
        <f t="shared" si="177"/>
        <v>0</v>
      </c>
      <c r="N380" s="8">
        <f t="shared" si="177"/>
        <v>0</v>
      </c>
      <c r="O380" s="8">
        <f t="shared" si="177"/>
        <v>0</v>
      </c>
      <c r="P380" s="45">
        <f t="shared" si="177"/>
        <v>0</v>
      </c>
      <c r="Q380" s="45">
        <f t="shared" si="177"/>
        <v>0</v>
      </c>
      <c r="R380" s="69"/>
      <c r="S380" s="69"/>
      <c r="T380" s="69"/>
      <c r="U380" s="69"/>
      <c r="V380" s="69"/>
      <c r="W380" s="69"/>
      <c r="X380" s="69"/>
      <c r="Y380" s="69"/>
      <c r="Z380" s="69"/>
      <c r="AA380" s="69"/>
      <c r="AB380" s="69"/>
      <c r="AC380" s="69"/>
      <c r="AD380" s="69"/>
      <c r="AE380" s="40"/>
    </row>
    <row r="381" spans="1:31" ht="30" customHeight="1" x14ac:dyDescent="0.25">
      <c r="A381" s="67"/>
      <c r="B381" s="95"/>
      <c r="C381" s="74"/>
      <c r="D381" s="74"/>
      <c r="E381" s="15" t="s">
        <v>11</v>
      </c>
      <c r="F381" s="8">
        <f t="shared" si="175"/>
        <v>0</v>
      </c>
      <c r="G381" s="8">
        <v>0</v>
      </c>
      <c r="H381" s="8">
        <v>0</v>
      </c>
      <c r="I381" s="8">
        <v>0</v>
      </c>
      <c r="J381" s="8">
        <v>0</v>
      </c>
      <c r="K381" s="8">
        <v>0</v>
      </c>
      <c r="L381" s="8">
        <v>0</v>
      </c>
      <c r="M381" s="8">
        <v>0</v>
      </c>
      <c r="N381" s="8">
        <v>0</v>
      </c>
      <c r="O381" s="8">
        <v>0</v>
      </c>
      <c r="P381" s="45">
        <v>0</v>
      </c>
      <c r="Q381" s="45">
        <v>0</v>
      </c>
      <c r="R381" s="69"/>
      <c r="S381" s="69"/>
      <c r="T381" s="69"/>
      <c r="U381" s="69"/>
      <c r="V381" s="69"/>
      <c r="W381" s="69"/>
      <c r="X381" s="69"/>
      <c r="Y381" s="69"/>
      <c r="Z381" s="69"/>
      <c r="AA381" s="69"/>
      <c r="AB381" s="69"/>
      <c r="AC381" s="69"/>
      <c r="AD381" s="69"/>
      <c r="AE381" s="40"/>
    </row>
    <row r="382" spans="1:31" ht="30" customHeight="1" x14ac:dyDescent="0.25">
      <c r="A382" s="67"/>
      <c r="B382" s="95"/>
      <c r="C382" s="74"/>
      <c r="D382" s="74"/>
      <c r="E382" s="15" t="s">
        <v>12</v>
      </c>
      <c r="F382" s="8">
        <f t="shared" si="175"/>
        <v>0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45">
        <v>0</v>
      </c>
      <c r="Q382" s="45">
        <v>0</v>
      </c>
      <c r="R382" s="69"/>
      <c r="S382" s="69"/>
      <c r="T382" s="69"/>
      <c r="U382" s="69"/>
      <c r="V382" s="69"/>
      <c r="W382" s="69"/>
      <c r="X382" s="69"/>
      <c r="Y382" s="69"/>
      <c r="Z382" s="69"/>
      <c r="AA382" s="69"/>
      <c r="AB382" s="69"/>
      <c r="AC382" s="69"/>
      <c r="AD382" s="69"/>
      <c r="AE382" s="40"/>
    </row>
    <row r="383" spans="1:31" ht="30" customHeight="1" x14ac:dyDescent="0.25">
      <c r="A383" s="67"/>
      <c r="B383" s="95"/>
      <c r="C383" s="74"/>
      <c r="D383" s="74"/>
      <c r="E383" s="15" t="s">
        <v>13</v>
      </c>
      <c r="F383" s="8">
        <f t="shared" si="175"/>
        <v>0</v>
      </c>
      <c r="G383" s="8">
        <v>0</v>
      </c>
      <c r="H383" s="8"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  <c r="O383" s="8">
        <v>0</v>
      </c>
      <c r="P383" s="45">
        <v>0</v>
      </c>
      <c r="Q383" s="45">
        <v>0</v>
      </c>
      <c r="R383" s="69"/>
      <c r="S383" s="69"/>
      <c r="T383" s="69"/>
      <c r="U383" s="69"/>
      <c r="V383" s="69"/>
      <c r="W383" s="69"/>
      <c r="X383" s="69"/>
      <c r="Y383" s="69"/>
      <c r="Z383" s="69"/>
      <c r="AA383" s="69"/>
      <c r="AB383" s="69"/>
      <c r="AC383" s="69"/>
      <c r="AD383" s="69"/>
      <c r="AE383" s="40"/>
    </row>
    <row r="384" spans="1:31" x14ac:dyDescent="0.25">
      <c r="A384" s="67"/>
      <c r="B384" s="95"/>
      <c r="C384" s="74"/>
      <c r="D384" s="74"/>
      <c r="E384" s="15" t="s">
        <v>14</v>
      </c>
      <c r="F384" s="8">
        <f t="shared" si="175"/>
        <v>0</v>
      </c>
      <c r="G384" s="8">
        <v>0</v>
      </c>
      <c r="H384" s="8">
        <v>0</v>
      </c>
      <c r="I384" s="8">
        <v>0</v>
      </c>
      <c r="J384" s="8">
        <v>0</v>
      </c>
      <c r="K384" s="8">
        <v>0</v>
      </c>
      <c r="L384" s="8">
        <v>0</v>
      </c>
      <c r="M384" s="8">
        <v>0</v>
      </c>
      <c r="N384" s="8">
        <v>0</v>
      </c>
      <c r="O384" s="8">
        <v>0</v>
      </c>
      <c r="P384" s="45">
        <v>0</v>
      </c>
      <c r="Q384" s="45">
        <v>0</v>
      </c>
      <c r="R384" s="69"/>
      <c r="S384" s="69"/>
      <c r="T384" s="69"/>
      <c r="U384" s="69"/>
      <c r="V384" s="69"/>
      <c r="W384" s="69"/>
      <c r="X384" s="69"/>
      <c r="Y384" s="69"/>
      <c r="Z384" s="69"/>
      <c r="AA384" s="69"/>
      <c r="AB384" s="69"/>
      <c r="AC384" s="69"/>
      <c r="AD384" s="69"/>
      <c r="AE384" s="40"/>
    </row>
    <row r="385" spans="1:31" x14ac:dyDescent="0.25">
      <c r="A385" s="67" t="s">
        <v>68</v>
      </c>
      <c r="B385" s="95" t="s">
        <v>80</v>
      </c>
      <c r="C385" s="74">
        <v>618</v>
      </c>
      <c r="D385" s="74"/>
      <c r="E385" s="15" t="s">
        <v>9</v>
      </c>
      <c r="F385" s="8">
        <f t="shared" si="175"/>
        <v>0</v>
      </c>
      <c r="G385" s="8">
        <f t="shared" ref="G385:Q385" si="178">G386+G390</f>
        <v>0</v>
      </c>
      <c r="H385" s="8">
        <f t="shared" si="178"/>
        <v>0</v>
      </c>
      <c r="I385" s="8">
        <f t="shared" si="178"/>
        <v>0</v>
      </c>
      <c r="J385" s="8">
        <f t="shared" si="178"/>
        <v>0</v>
      </c>
      <c r="K385" s="8">
        <f t="shared" si="178"/>
        <v>0</v>
      </c>
      <c r="L385" s="8">
        <f t="shared" si="178"/>
        <v>0</v>
      </c>
      <c r="M385" s="8">
        <f t="shared" si="178"/>
        <v>0</v>
      </c>
      <c r="N385" s="8">
        <f t="shared" si="178"/>
        <v>0</v>
      </c>
      <c r="O385" s="8">
        <f t="shared" si="178"/>
        <v>0</v>
      </c>
      <c r="P385" s="45">
        <f t="shared" si="178"/>
        <v>0</v>
      </c>
      <c r="Q385" s="45">
        <f t="shared" si="178"/>
        <v>0</v>
      </c>
      <c r="R385" s="69" t="s">
        <v>137</v>
      </c>
      <c r="S385" s="69" t="s">
        <v>138</v>
      </c>
      <c r="T385" s="69"/>
      <c r="U385" s="69"/>
      <c r="V385" s="69"/>
      <c r="W385" s="69"/>
      <c r="X385" s="69"/>
      <c r="Y385" s="69"/>
      <c r="Z385" s="69"/>
      <c r="AA385" s="69"/>
      <c r="AB385" s="69"/>
      <c r="AC385" s="69"/>
      <c r="AD385" s="69"/>
      <c r="AE385" s="40"/>
    </row>
    <row r="386" spans="1:31" ht="30" customHeight="1" x14ac:dyDescent="0.25">
      <c r="A386" s="67"/>
      <c r="B386" s="95"/>
      <c r="C386" s="74"/>
      <c r="D386" s="74"/>
      <c r="E386" s="15" t="s">
        <v>10</v>
      </c>
      <c r="F386" s="8">
        <f t="shared" si="175"/>
        <v>0</v>
      </c>
      <c r="G386" s="8">
        <f t="shared" ref="G386:Q386" si="179">SUM(G387:G389)</f>
        <v>0</v>
      </c>
      <c r="H386" s="8">
        <f t="shared" si="179"/>
        <v>0</v>
      </c>
      <c r="I386" s="8">
        <f t="shared" si="179"/>
        <v>0</v>
      </c>
      <c r="J386" s="8">
        <f t="shared" si="179"/>
        <v>0</v>
      </c>
      <c r="K386" s="8">
        <f t="shared" si="179"/>
        <v>0</v>
      </c>
      <c r="L386" s="8">
        <f t="shared" si="179"/>
        <v>0</v>
      </c>
      <c r="M386" s="8">
        <f t="shared" si="179"/>
        <v>0</v>
      </c>
      <c r="N386" s="8">
        <f t="shared" si="179"/>
        <v>0</v>
      </c>
      <c r="O386" s="8">
        <f t="shared" si="179"/>
        <v>0</v>
      </c>
      <c r="P386" s="45">
        <f t="shared" si="179"/>
        <v>0</v>
      </c>
      <c r="Q386" s="45">
        <f t="shared" si="179"/>
        <v>0</v>
      </c>
      <c r="R386" s="69"/>
      <c r="S386" s="69"/>
      <c r="T386" s="69"/>
      <c r="U386" s="69"/>
      <c r="V386" s="69"/>
      <c r="W386" s="69"/>
      <c r="X386" s="69"/>
      <c r="Y386" s="69"/>
      <c r="Z386" s="69"/>
      <c r="AA386" s="69"/>
      <c r="AB386" s="69"/>
      <c r="AC386" s="69"/>
      <c r="AD386" s="69"/>
      <c r="AE386" s="40"/>
    </row>
    <row r="387" spans="1:31" ht="30" customHeight="1" x14ac:dyDescent="0.25">
      <c r="A387" s="67"/>
      <c r="B387" s="95"/>
      <c r="C387" s="74"/>
      <c r="D387" s="74"/>
      <c r="E387" s="15" t="s">
        <v>11</v>
      </c>
      <c r="F387" s="8">
        <f t="shared" si="175"/>
        <v>0</v>
      </c>
      <c r="G387" s="8">
        <v>0</v>
      </c>
      <c r="H387" s="8"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  <c r="O387" s="8">
        <v>0</v>
      </c>
      <c r="P387" s="45">
        <v>0</v>
      </c>
      <c r="Q387" s="45">
        <v>0</v>
      </c>
      <c r="R387" s="69"/>
      <c r="S387" s="69"/>
      <c r="T387" s="69"/>
      <c r="U387" s="69"/>
      <c r="V387" s="69"/>
      <c r="W387" s="69"/>
      <c r="X387" s="69"/>
      <c r="Y387" s="69"/>
      <c r="Z387" s="69"/>
      <c r="AA387" s="69"/>
      <c r="AB387" s="69"/>
      <c r="AC387" s="69"/>
      <c r="AD387" s="69"/>
      <c r="AE387" s="40"/>
    </row>
    <row r="388" spans="1:31" ht="30" customHeight="1" x14ac:dyDescent="0.25">
      <c r="A388" s="67"/>
      <c r="B388" s="95"/>
      <c r="C388" s="74"/>
      <c r="D388" s="74"/>
      <c r="E388" s="15" t="s">
        <v>12</v>
      </c>
      <c r="F388" s="8">
        <f t="shared" si="175"/>
        <v>0</v>
      </c>
      <c r="G388" s="8">
        <v>0</v>
      </c>
      <c r="H388" s="8"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  <c r="N388" s="8">
        <v>0</v>
      </c>
      <c r="O388" s="8">
        <v>0</v>
      </c>
      <c r="P388" s="45">
        <v>0</v>
      </c>
      <c r="Q388" s="45">
        <v>0</v>
      </c>
      <c r="R388" s="69"/>
      <c r="S388" s="69"/>
      <c r="T388" s="69"/>
      <c r="U388" s="69"/>
      <c r="V388" s="69"/>
      <c r="W388" s="69"/>
      <c r="X388" s="69"/>
      <c r="Y388" s="69"/>
      <c r="Z388" s="69"/>
      <c r="AA388" s="69"/>
      <c r="AB388" s="69"/>
      <c r="AC388" s="69"/>
      <c r="AD388" s="69"/>
      <c r="AE388" s="40"/>
    </row>
    <row r="389" spans="1:31" ht="30" customHeight="1" x14ac:dyDescent="0.25">
      <c r="A389" s="67"/>
      <c r="B389" s="95"/>
      <c r="C389" s="74"/>
      <c r="D389" s="74"/>
      <c r="E389" s="15" t="s">
        <v>13</v>
      </c>
      <c r="F389" s="8">
        <f t="shared" si="175"/>
        <v>0</v>
      </c>
      <c r="G389" s="8">
        <v>0</v>
      </c>
      <c r="H389" s="8">
        <v>0</v>
      </c>
      <c r="I389" s="8">
        <v>0</v>
      </c>
      <c r="J389" s="8">
        <v>0</v>
      </c>
      <c r="K389" s="8">
        <v>0</v>
      </c>
      <c r="L389" s="8">
        <v>0</v>
      </c>
      <c r="M389" s="8">
        <v>0</v>
      </c>
      <c r="N389" s="8">
        <v>0</v>
      </c>
      <c r="O389" s="8">
        <v>0</v>
      </c>
      <c r="P389" s="45">
        <v>0</v>
      </c>
      <c r="Q389" s="45">
        <v>0</v>
      </c>
      <c r="R389" s="69"/>
      <c r="S389" s="69"/>
      <c r="T389" s="69"/>
      <c r="U389" s="69"/>
      <c r="V389" s="69"/>
      <c r="W389" s="69"/>
      <c r="X389" s="69"/>
      <c r="Y389" s="69"/>
      <c r="Z389" s="69"/>
      <c r="AA389" s="69"/>
      <c r="AB389" s="69"/>
      <c r="AC389" s="69"/>
      <c r="AD389" s="69"/>
      <c r="AE389" s="40"/>
    </row>
    <row r="390" spans="1:31" x14ac:dyDescent="0.25">
      <c r="A390" s="67"/>
      <c r="B390" s="95"/>
      <c r="C390" s="74"/>
      <c r="D390" s="74"/>
      <c r="E390" s="15" t="s">
        <v>14</v>
      </c>
      <c r="F390" s="8">
        <f t="shared" si="175"/>
        <v>0</v>
      </c>
      <c r="G390" s="8">
        <v>0</v>
      </c>
      <c r="H390" s="8"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  <c r="N390" s="8">
        <v>0</v>
      </c>
      <c r="O390" s="8">
        <v>0</v>
      </c>
      <c r="P390" s="45">
        <v>0</v>
      </c>
      <c r="Q390" s="45">
        <v>0</v>
      </c>
      <c r="R390" s="69"/>
      <c r="S390" s="69"/>
      <c r="T390" s="69"/>
      <c r="U390" s="69"/>
      <c r="V390" s="69"/>
      <c r="W390" s="69"/>
      <c r="X390" s="69"/>
      <c r="Y390" s="69"/>
      <c r="Z390" s="69"/>
      <c r="AA390" s="69"/>
      <c r="AB390" s="69"/>
      <c r="AC390" s="69"/>
      <c r="AD390" s="69"/>
      <c r="AE390" s="40"/>
    </row>
    <row r="391" spans="1:31" x14ac:dyDescent="0.25">
      <c r="A391" s="67" t="s">
        <v>69</v>
      </c>
      <c r="B391" s="95" t="s">
        <v>81</v>
      </c>
      <c r="C391" s="74">
        <v>618</v>
      </c>
      <c r="D391" s="74"/>
      <c r="E391" s="15" t="s">
        <v>9</v>
      </c>
      <c r="F391" s="8">
        <f t="shared" si="175"/>
        <v>0</v>
      </c>
      <c r="G391" s="8">
        <f t="shared" ref="G391:Q391" si="180">G392+G396</f>
        <v>0</v>
      </c>
      <c r="H391" s="8">
        <f t="shared" si="180"/>
        <v>0</v>
      </c>
      <c r="I391" s="8">
        <f t="shared" si="180"/>
        <v>0</v>
      </c>
      <c r="J391" s="8">
        <f t="shared" si="180"/>
        <v>0</v>
      </c>
      <c r="K391" s="8">
        <f t="shared" si="180"/>
        <v>0</v>
      </c>
      <c r="L391" s="8">
        <f t="shared" si="180"/>
        <v>0</v>
      </c>
      <c r="M391" s="8">
        <f t="shared" si="180"/>
        <v>0</v>
      </c>
      <c r="N391" s="8">
        <f t="shared" si="180"/>
        <v>0</v>
      </c>
      <c r="O391" s="8">
        <f t="shared" si="180"/>
        <v>0</v>
      </c>
      <c r="P391" s="45">
        <f t="shared" si="180"/>
        <v>0</v>
      </c>
      <c r="Q391" s="45">
        <f t="shared" si="180"/>
        <v>0</v>
      </c>
      <c r="R391" s="69" t="s">
        <v>137</v>
      </c>
      <c r="S391" s="69" t="s">
        <v>138</v>
      </c>
      <c r="T391" s="69"/>
      <c r="U391" s="69"/>
      <c r="V391" s="69"/>
      <c r="W391" s="69"/>
      <c r="X391" s="69"/>
      <c r="Y391" s="69"/>
      <c r="Z391" s="69"/>
      <c r="AA391" s="69"/>
      <c r="AB391" s="69"/>
      <c r="AC391" s="69"/>
      <c r="AD391" s="69"/>
      <c r="AE391" s="40"/>
    </row>
    <row r="392" spans="1:31" ht="30" customHeight="1" x14ac:dyDescent="0.25">
      <c r="A392" s="67"/>
      <c r="B392" s="95"/>
      <c r="C392" s="74"/>
      <c r="D392" s="74"/>
      <c r="E392" s="15" t="s">
        <v>10</v>
      </c>
      <c r="F392" s="8">
        <f t="shared" si="175"/>
        <v>0</v>
      </c>
      <c r="G392" s="8">
        <f t="shared" ref="G392:Q392" si="181">SUM(G393:G395)</f>
        <v>0</v>
      </c>
      <c r="H392" s="8">
        <f t="shared" si="181"/>
        <v>0</v>
      </c>
      <c r="I392" s="8">
        <f t="shared" si="181"/>
        <v>0</v>
      </c>
      <c r="J392" s="8">
        <f t="shared" si="181"/>
        <v>0</v>
      </c>
      <c r="K392" s="8">
        <f t="shared" si="181"/>
        <v>0</v>
      </c>
      <c r="L392" s="8">
        <f t="shared" si="181"/>
        <v>0</v>
      </c>
      <c r="M392" s="8">
        <f t="shared" si="181"/>
        <v>0</v>
      </c>
      <c r="N392" s="8">
        <f t="shared" si="181"/>
        <v>0</v>
      </c>
      <c r="O392" s="8">
        <f t="shared" si="181"/>
        <v>0</v>
      </c>
      <c r="P392" s="45">
        <f t="shared" si="181"/>
        <v>0</v>
      </c>
      <c r="Q392" s="45">
        <f t="shared" si="181"/>
        <v>0</v>
      </c>
      <c r="R392" s="69"/>
      <c r="S392" s="69"/>
      <c r="T392" s="69"/>
      <c r="U392" s="69"/>
      <c r="V392" s="69"/>
      <c r="W392" s="69"/>
      <c r="X392" s="69"/>
      <c r="Y392" s="69"/>
      <c r="Z392" s="69"/>
      <c r="AA392" s="69"/>
      <c r="AB392" s="69"/>
      <c r="AC392" s="69"/>
      <c r="AD392" s="69"/>
      <c r="AE392" s="40"/>
    </row>
    <row r="393" spans="1:31" ht="30" customHeight="1" x14ac:dyDescent="0.25">
      <c r="A393" s="67"/>
      <c r="B393" s="95"/>
      <c r="C393" s="74"/>
      <c r="D393" s="74"/>
      <c r="E393" s="15" t="s">
        <v>11</v>
      </c>
      <c r="F393" s="8">
        <f t="shared" si="175"/>
        <v>0</v>
      </c>
      <c r="G393" s="8">
        <v>0</v>
      </c>
      <c r="H393" s="8">
        <v>0</v>
      </c>
      <c r="I393" s="8">
        <v>0</v>
      </c>
      <c r="J393" s="8">
        <v>0</v>
      </c>
      <c r="K393" s="8">
        <v>0</v>
      </c>
      <c r="L393" s="8">
        <v>0</v>
      </c>
      <c r="M393" s="8">
        <v>0</v>
      </c>
      <c r="N393" s="8">
        <v>0</v>
      </c>
      <c r="O393" s="8">
        <v>0</v>
      </c>
      <c r="P393" s="45">
        <v>0</v>
      </c>
      <c r="Q393" s="45">
        <v>0</v>
      </c>
      <c r="R393" s="69"/>
      <c r="S393" s="69"/>
      <c r="T393" s="69"/>
      <c r="U393" s="69"/>
      <c r="V393" s="69"/>
      <c r="W393" s="69"/>
      <c r="X393" s="69"/>
      <c r="Y393" s="69"/>
      <c r="Z393" s="69"/>
      <c r="AA393" s="69"/>
      <c r="AB393" s="69"/>
      <c r="AC393" s="69"/>
      <c r="AD393" s="69"/>
      <c r="AE393" s="40"/>
    </row>
    <row r="394" spans="1:31" ht="30" customHeight="1" x14ac:dyDescent="0.25">
      <c r="A394" s="67"/>
      <c r="B394" s="95"/>
      <c r="C394" s="74"/>
      <c r="D394" s="74"/>
      <c r="E394" s="15" t="s">
        <v>12</v>
      </c>
      <c r="F394" s="8">
        <f t="shared" si="175"/>
        <v>0</v>
      </c>
      <c r="G394" s="8">
        <v>0</v>
      </c>
      <c r="H394" s="8">
        <v>0</v>
      </c>
      <c r="I394" s="8">
        <v>0</v>
      </c>
      <c r="J394" s="8">
        <v>0</v>
      </c>
      <c r="K394" s="8">
        <v>0</v>
      </c>
      <c r="L394" s="8">
        <v>0</v>
      </c>
      <c r="M394" s="8">
        <v>0</v>
      </c>
      <c r="N394" s="8">
        <v>0</v>
      </c>
      <c r="O394" s="8">
        <v>0</v>
      </c>
      <c r="P394" s="45">
        <v>0</v>
      </c>
      <c r="Q394" s="45">
        <v>0</v>
      </c>
      <c r="R394" s="69"/>
      <c r="S394" s="69"/>
      <c r="T394" s="69"/>
      <c r="U394" s="69"/>
      <c r="V394" s="69"/>
      <c r="W394" s="69"/>
      <c r="X394" s="69"/>
      <c r="Y394" s="69"/>
      <c r="Z394" s="69"/>
      <c r="AA394" s="69"/>
      <c r="AB394" s="69"/>
      <c r="AC394" s="69"/>
      <c r="AD394" s="69"/>
      <c r="AE394" s="40"/>
    </row>
    <row r="395" spans="1:31" ht="30" customHeight="1" x14ac:dyDescent="0.25">
      <c r="A395" s="67"/>
      <c r="B395" s="95"/>
      <c r="C395" s="74"/>
      <c r="D395" s="74"/>
      <c r="E395" s="15" t="s">
        <v>13</v>
      </c>
      <c r="F395" s="8">
        <f t="shared" si="175"/>
        <v>0</v>
      </c>
      <c r="G395" s="8">
        <v>0</v>
      </c>
      <c r="H395" s="8">
        <v>0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  <c r="N395" s="8">
        <v>0</v>
      </c>
      <c r="O395" s="8">
        <v>0</v>
      </c>
      <c r="P395" s="45">
        <v>0</v>
      </c>
      <c r="Q395" s="45">
        <v>0</v>
      </c>
      <c r="R395" s="69"/>
      <c r="S395" s="69"/>
      <c r="T395" s="69"/>
      <c r="U395" s="69"/>
      <c r="V395" s="69"/>
      <c r="W395" s="69"/>
      <c r="X395" s="69"/>
      <c r="Y395" s="69"/>
      <c r="Z395" s="69"/>
      <c r="AA395" s="69"/>
      <c r="AB395" s="69"/>
      <c r="AC395" s="69"/>
      <c r="AD395" s="69"/>
      <c r="AE395" s="40"/>
    </row>
    <row r="396" spans="1:31" x14ac:dyDescent="0.25">
      <c r="A396" s="67"/>
      <c r="B396" s="95"/>
      <c r="C396" s="74"/>
      <c r="D396" s="74"/>
      <c r="E396" s="15" t="s">
        <v>14</v>
      </c>
      <c r="F396" s="8">
        <f t="shared" si="175"/>
        <v>0</v>
      </c>
      <c r="G396" s="8">
        <v>0</v>
      </c>
      <c r="H396" s="8">
        <v>0</v>
      </c>
      <c r="I396" s="8">
        <v>0</v>
      </c>
      <c r="J396" s="8">
        <v>0</v>
      </c>
      <c r="K396" s="8">
        <v>0</v>
      </c>
      <c r="L396" s="8">
        <v>0</v>
      </c>
      <c r="M396" s="8">
        <v>0</v>
      </c>
      <c r="N396" s="8">
        <v>0</v>
      </c>
      <c r="O396" s="8">
        <v>0</v>
      </c>
      <c r="P396" s="45">
        <v>0</v>
      </c>
      <c r="Q396" s="45">
        <v>0</v>
      </c>
      <c r="R396" s="69"/>
      <c r="S396" s="69"/>
      <c r="T396" s="69"/>
      <c r="U396" s="69"/>
      <c r="V396" s="69"/>
      <c r="W396" s="69"/>
      <c r="X396" s="69"/>
      <c r="Y396" s="69"/>
      <c r="Z396" s="69"/>
      <c r="AA396" s="69"/>
      <c r="AB396" s="69"/>
      <c r="AC396" s="69"/>
      <c r="AD396" s="69"/>
      <c r="AE396" s="40"/>
    </row>
    <row r="397" spans="1:31" x14ac:dyDescent="0.25">
      <c r="A397" s="67" t="s">
        <v>70</v>
      </c>
      <c r="B397" s="95" t="s">
        <v>82</v>
      </c>
      <c r="C397" s="74">
        <v>618</v>
      </c>
      <c r="D397" s="74"/>
      <c r="E397" s="15" t="s">
        <v>9</v>
      </c>
      <c r="F397" s="8">
        <f t="shared" si="175"/>
        <v>0</v>
      </c>
      <c r="G397" s="8">
        <f t="shared" ref="G397:Q397" si="182">G398+G402</f>
        <v>0</v>
      </c>
      <c r="H397" s="8">
        <f t="shared" si="182"/>
        <v>0</v>
      </c>
      <c r="I397" s="8">
        <f t="shared" si="182"/>
        <v>0</v>
      </c>
      <c r="J397" s="8">
        <f t="shared" si="182"/>
        <v>0</v>
      </c>
      <c r="K397" s="8">
        <f t="shared" si="182"/>
        <v>0</v>
      </c>
      <c r="L397" s="8">
        <f t="shared" si="182"/>
        <v>0</v>
      </c>
      <c r="M397" s="8">
        <f t="shared" si="182"/>
        <v>0</v>
      </c>
      <c r="N397" s="8">
        <f t="shared" si="182"/>
        <v>0</v>
      </c>
      <c r="O397" s="8">
        <f t="shared" si="182"/>
        <v>0</v>
      </c>
      <c r="P397" s="45">
        <f t="shared" si="182"/>
        <v>0</v>
      </c>
      <c r="Q397" s="45">
        <f t="shared" si="182"/>
        <v>0</v>
      </c>
      <c r="R397" s="69" t="s">
        <v>137</v>
      </c>
      <c r="S397" s="69" t="s">
        <v>138</v>
      </c>
      <c r="T397" s="69"/>
      <c r="U397" s="69"/>
      <c r="V397" s="69"/>
      <c r="W397" s="69"/>
      <c r="X397" s="69"/>
      <c r="Y397" s="69"/>
      <c r="Z397" s="69"/>
      <c r="AA397" s="69"/>
      <c r="AB397" s="69"/>
      <c r="AC397" s="69"/>
      <c r="AD397" s="69"/>
      <c r="AE397" s="40"/>
    </row>
    <row r="398" spans="1:31" ht="30" customHeight="1" x14ac:dyDescent="0.25">
      <c r="A398" s="67"/>
      <c r="B398" s="95"/>
      <c r="C398" s="74"/>
      <c r="D398" s="74"/>
      <c r="E398" s="15" t="s">
        <v>10</v>
      </c>
      <c r="F398" s="8">
        <f t="shared" si="175"/>
        <v>0</v>
      </c>
      <c r="G398" s="8">
        <f t="shared" ref="G398:Q398" si="183">SUM(G399:G401)</f>
        <v>0</v>
      </c>
      <c r="H398" s="8">
        <f t="shared" si="183"/>
        <v>0</v>
      </c>
      <c r="I398" s="8">
        <f t="shared" si="183"/>
        <v>0</v>
      </c>
      <c r="J398" s="8">
        <f t="shared" si="183"/>
        <v>0</v>
      </c>
      <c r="K398" s="8">
        <f t="shared" si="183"/>
        <v>0</v>
      </c>
      <c r="L398" s="8">
        <f t="shared" si="183"/>
        <v>0</v>
      </c>
      <c r="M398" s="8">
        <f t="shared" si="183"/>
        <v>0</v>
      </c>
      <c r="N398" s="8">
        <f t="shared" si="183"/>
        <v>0</v>
      </c>
      <c r="O398" s="8">
        <f t="shared" si="183"/>
        <v>0</v>
      </c>
      <c r="P398" s="45">
        <f t="shared" si="183"/>
        <v>0</v>
      </c>
      <c r="Q398" s="45">
        <f t="shared" si="183"/>
        <v>0</v>
      </c>
      <c r="R398" s="69"/>
      <c r="S398" s="69"/>
      <c r="T398" s="69"/>
      <c r="U398" s="69"/>
      <c r="V398" s="69"/>
      <c r="W398" s="69"/>
      <c r="X398" s="69"/>
      <c r="Y398" s="69"/>
      <c r="Z398" s="69"/>
      <c r="AA398" s="69"/>
      <c r="AB398" s="69"/>
      <c r="AC398" s="69"/>
      <c r="AD398" s="69"/>
      <c r="AE398" s="40"/>
    </row>
    <row r="399" spans="1:31" ht="30" customHeight="1" x14ac:dyDescent="0.25">
      <c r="A399" s="67"/>
      <c r="B399" s="95"/>
      <c r="C399" s="74"/>
      <c r="D399" s="74"/>
      <c r="E399" s="15" t="s">
        <v>11</v>
      </c>
      <c r="F399" s="8">
        <f t="shared" si="175"/>
        <v>0</v>
      </c>
      <c r="G399" s="8">
        <v>0</v>
      </c>
      <c r="H399" s="8">
        <v>0</v>
      </c>
      <c r="I399" s="8">
        <v>0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  <c r="O399" s="8">
        <v>0</v>
      </c>
      <c r="P399" s="45">
        <v>0</v>
      </c>
      <c r="Q399" s="45">
        <v>0</v>
      </c>
      <c r="R399" s="69"/>
      <c r="S399" s="69"/>
      <c r="T399" s="69"/>
      <c r="U399" s="69"/>
      <c r="V399" s="69"/>
      <c r="W399" s="69"/>
      <c r="X399" s="69"/>
      <c r="Y399" s="69"/>
      <c r="Z399" s="69"/>
      <c r="AA399" s="69"/>
      <c r="AB399" s="69"/>
      <c r="AC399" s="69"/>
      <c r="AD399" s="69"/>
      <c r="AE399" s="40"/>
    </row>
    <row r="400" spans="1:31" ht="30" customHeight="1" x14ac:dyDescent="0.25">
      <c r="A400" s="67"/>
      <c r="B400" s="95"/>
      <c r="C400" s="74"/>
      <c r="D400" s="74"/>
      <c r="E400" s="15" t="s">
        <v>12</v>
      </c>
      <c r="F400" s="8">
        <f t="shared" si="175"/>
        <v>0</v>
      </c>
      <c r="G400" s="8">
        <v>0</v>
      </c>
      <c r="H400" s="8"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  <c r="N400" s="8">
        <v>0</v>
      </c>
      <c r="O400" s="8">
        <v>0</v>
      </c>
      <c r="P400" s="45">
        <v>0</v>
      </c>
      <c r="Q400" s="45">
        <v>0</v>
      </c>
      <c r="R400" s="69"/>
      <c r="S400" s="69"/>
      <c r="T400" s="69"/>
      <c r="U400" s="69"/>
      <c r="V400" s="69"/>
      <c r="W400" s="69"/>
      <c r="X400" s="69"/>
      <c r="Y400" s="69"/>
      <c r="Z400" s="69"/>
      <c r="AA400" s="69"/>
      <c r="AB400" s="69"/>
      <c r="AC400" s="69"/>
      <c r="AD400" s="69"/>
      <c r="AE400" s="40"/>
    </row>
    <row r="401" spans="1:31" ht="30" customHeight="1" x14ac:dyDescent="0.25">
      <c r="A401" s="67"/>
      <c r="B401" s="95"/>
      <c r="C401" s="74"/>
      <c r="D401" s="74"/>
      <c r="E401" s="15" t="s">
        <v>13</v>
      </c>
      <c r="F401" s="8">
        <f t="shared" si="175"/>
        <v>0</v>
      </c>
      <c r="G401" s="8">
        <v>0</v>
      </c>
      <c r="H401" s="8"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  <c r="N401" s="8">
        <v>0</v>
      </c>
      <c r="O401" s="8">
        <v>0</v>
      </c>
      <c r="P401" s="45">
        <v>0</v>
      </c>
      <c r="Q401" s="45">
        <v>0</v>
      </c>
      <c r="R401" s="69"/>
      <c r="S401" s="69"/>
      <c r="T401" s="69"/>
      <c r="U401" s="69"/>
      <c r="V401" s="69"/>
      <c r="W401" s="69"/>
      <c r="X401" s="69"/>
      <c r="Y401" s="69"/>
      <c r="Z401" s="69"/>
      <c r="AA401" s="69"/>
      <c r="AB401" s="69"/>
      <c r="AC401" s="69"/>
      <c r="AD401" s="69"/>
      <c r="AE401" s="40"/>
    </row>
    <row r="402" spans="1:31" x14ac:dyDescent="0.25">
      <c r="A402" s="67"/>
      <c r="B402" s="95"/>
      <c r="C402" s="74"/>
      <c r="D402" s="74"/>
      <c r="E402" s="15" t="s">
        <v>14</v>
      </c>
      <c r="F402" s="8">
        <f t="shared" si="175"/>
        <v>0</v>
      </c>
      <c r="G402" s="8">
        <v>0</v>
      </c>
      <c r="H402" s="8">
        <v>0</v>
      </c>
      <c r="I402" s="8">
        <v>0</v>
      </c>
      <c r="J402" s="8">
        <v>0</v>
      </c>
      <c r="K402" s="8">
        <v>0</v>
      </c>
      <c r="L402" s="8">
        <v>0</v>
      </c>
      <c r="M402" s="8">
        <v>0</v>
      </c>
      <c r="N402" s="8">
        <v>0</v>
      </c>
      <c r="O402" s="8">
        <v>0</v>
      </c>
      <c r="P402" s="45">
        <v>0</v>
      </c>
      <c r="Q402" s="45">
        <v>0</v>
      </c>
      <c r="R402" s="69"/>
      <c r="S402" s="69"/>
      <c r="T402" s="69"/>
      <c r="U402" s="69"/>
      <c r="V402" s="69"/>
      <c r="W402" s="69"/>
      <c r="X402" s="69"/>
      <c r="Y402" s="69"/>
      <c r="Z402" s="69"/>
      <c r="AA402" s="69"/>
      <c r="AB402" s="69"/>
      <c r="AC402" s="69"/>
      <c r="AD402" s="69"/>
      <c r="AE402" s="40"/>
    </row>
    <row r="403" spans="1:31" x14ac:dyDescent="0.25">
      <c r="A403" s="67" t="s">
        <v>84</v>
      </c>
      <c r="B403" s="95" t="s">
        <v>87</v>
      </c>
      <c r="C403" s="74">
        <v>618</v>
      </c>
      <c r="D403" s="74"/>
      <c r="E403" s="15" t="s">
        <v>9</v>
      </c>
      <c r="F403" s="8">
        <f t="shared" si="175"/>
        <v>0</v>
      </c>
      <c r="G403" s="8">
        <f t="shared" ref="G403:Q403" si="184">G404+G408</f>
        <v>0</v>
      </c>
      <c r="H403" s="8">
        <f t="shared" si="184"/>
        <v>0</v>
      </c>
      <c r="I403" s="8">
        <f t="shared" si="184"/>
        <v>0</v>
      </c>
      <c r="J403" s="8">
        <f t="shared" si="184"/>
        <v>0</v>
      </c>
      <c r="K403" s="8">
        <f t="shared" si="184"/>
        <v>0</v>
      </c>
      <c r="L403" s="8">
        <f t="shared" si="184"/>
        <v>0</v>
      </c>
      <c r="M403" s="8">
        <f t="shared" si="184"/>
        <v>0</v>
      </c>
      <c r="N403" s="8">
        <f t="shared" si="184"/>
        <v>0</v>
      </c>
      <c r="O403" s="8">
        <f t="shared" si="184"/>
        <v>0</v>
      </c>
      <c r="P403" s="45">
        <f t="shared" si="184"/>
        <v>0</v>
      </c>
      <c r="Q403" s="45">
        <f t="shared" si="184"/>
        <v>0</v>
      </c>
      <c r="R403" s="69" t="s">
        <v>137</v>
      </c>
      <c r="S403" s="69" t="s">
        <v>138</v>
      </c>
      <c r="T403" s="69"/>
      <c r="U403" s="69"/>
      <c r="V403" s="69"/>
      <c r="W403" s="69"/>
      <c r="X403" s="69"/>
      <c r="Y403" s="69"/>
      <c r="Z403" s="69"/>
      <c r="AA403" s="69"/>
      <c r="AB403" s="69"/>
      <c r="AC403" s="69"/>
      <c r="AD403" s="69"/>
      <c r="AE403" s="40"/>
    </row>
    <row r="404" spans="1:31" ht="30" customHeight="1" x14ac:dyDescent="0.25">
      <c r="A404" s="67"/>
      <c r="B404" s="95"/>
      <c r="C404" s="74"/>
      <c r="D404" s="74"/>
      <c r="E404" s="15" t="s">
        <v>10</v>
      </c>
      <c r="F404" s="8">
        <f t="shared" si="175"/>
        <v>0</v>
      </c>
      <c r="G404" s="8">
        <f t="shared" ref="G404:Q404" si="185">SUM(G405:G407)</f>
        <v>0</v>
      </c>
      <c r="H404" s="8">
        <f t="shared" si="185"/>
        <v>0</v>
      </c>
      <c r="I404" s="8">
        <f t="shared" si="185"/>
        <v>0</v>
      </c>
      <c r="J404" s="8">
        <f t="shared" si="185"/>
        <v>0</v>
      </c>
      <c r="K404" s="8">
        <f t="shared" si="185"/>
        <v>0</v>
      </c>
      <c r="L404" s="8">
        <f t="shared" si="185"/>
        <v>0</v>
      </c>
      <c r="M404" s="8">
        <f t="shared" si="185"/>
        <v>0</v>
      </c>
      <c r="N404" s="8">
        <f t="shared" si="185"/>
        <v>0</v>
      </c>
      <c r="O404" s="8">
        <f t="shared" si="185"/>
        <v>0</v>
      </c>
      <c r="P404" s="45">
        <f t="shared" si="185"/>
        <v>0</v>
      </c>
      <c r="Q404" s="45">
        <f t="shared" si="185"/>
        <v>0</v>
      </c>
      <c r="R404" s="69"/>
      <c r="S404" s="69"/>
      <c r="T404" s="69"/>
      <c r="U404" s="69"/>
      <c r="V404" s="69"/>
      <c r="W404" s="69"/>
      <c r="X404" s="69"/>
      <c r="Y404" s="69"/>
      <c r="Z404" s="69"/>
      <c r="AA404" s="69"/>
      <c r="AB404" s="69"/>
      <c r="AC404" s="69"/>
      <c r="AD404" s="69"/>
      <c r="AE404" s="40"/>
    </row>
    <row r="405" spans="1:31" ht="30" customHeight="1" x14ac:dyDescent="0.25">
      <c r="A405" s="67"/>
      <c r="B405" s="95"/>
      <c r="C405" s="74"/>
      <c r="D405" s="74"/>
      <c r="E405" s="15" t="s">
        <v>11</v>
      </c>
      <c r="F405" s="8">
        <f t="shared" si="175"/>
        <v>0</v>
      </c>
      <c r="G405" s="8">
        <v>0</v>
      </c>
      <c r="H405" s="8"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  <c r="O405" s="8">
        <v>0</v>
      </c>
      <c r="P405" s="45">
        <v>0</v>
      </c>
      <c r="Q405" s="45">
        <v>0</v>
      </c>
      <c r="R405" s="69"/>
      <c r="S405" s="69"/>
      <c r="T405" s="69"/>
      <c r="U405" s="69"/>
      <c r="V405" s="69"/>
      <c r="W405" s="69"/>
      <c r="X405" s="69"/>
      <c r="Y405" s="69"/>
      <c r="Z405" s="69"/>
      <c r="AA405" s="69"/>
      <c r="AB405" s="69"/>
      <c r="AC405" s="69"/>
      <c r="AD405" s="69"/>
      <c r="AE405" s="40"/>
    </row>
    <row r="406" spans="1:31" ht="30" customHeight="1" x14ac:dyDescent="0.25">
      <c r="A406" s="67"/>
      <c r="B406" s="95"/>
      <c r="C406" s="74"/>
      <c r="D406" s="74"/>
      <c r="E406" s="15" t="s">
        <v>12</v>
      </c>
      <c r="F406" s="8">
        <f t="shared" si="175"/>
        <v>0</v>
      </c>
      <c r="G406" s="8">
        <v>0</v>
      </c>
      <c r="H406" s="8">
        <v>0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  <c r="N406" s="8">
        <v>0</v>
      </c>
      <c r="O406" s="8">
        <v>0</v>
      </c>
      <c r="P406" s="45">
        <v>0</v>
      </c>
      <c r="Q406" s="45">
        <v>0</v>
      </c>
      <c r="R406" s="69"/>
      <c r="S406" s="69"/>
      <c r="T406" s="69"/>
      <c r="U406" s="69"/>
      <c r="V406" s="69"/>
      <c r="W406" s="69"/>
      <c r="X406" s="69"/>
      <c r="Y406" s="69"/>
      <c r="Z406" s="69"/>
      <c r="AA406" s="69"/>
      <c r="AB406" s="69"/>
      <c r="AC406" s="69"/>
      <c r="AD406" s="69"/>
      <c r="AE406" s="40"/>
    </row>
    <row r="407" spans="1:31" ht="30" customHeight="1" x14ac:dyDescent="0.25">
      <c r="A407" s="67"/>
      <c r="B407" s="95"/>
      <c r="C407" s="74"/>
      <c r="D407" s="74"/>
      <c r="E407" s="15" t="s">
        <v>13</v>
      </c>
      <c r="F407" s="8">
        <f t="shared" si="175"/>
        <v>0</v>
      </c>
      <c r="G407" s="8">
        <v>0</v>
      </c>
      <c r="H407" s="8"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  <c r="N407" s="8">
        <v>0</v>
      </c>
      <c r="O407" s="8">
        <v>0</v>
      </c>
      <c r="P407" s="45">
        <v>0</v>
      </c>
      <c r="Q407" s="45">
        <v>0</v>
      </c>
      <c r="R407" s="69"/>
      <c r="S407" s="69"/>
      <c r="T407" s="69"/>
      <c r="U407" s="69"/>
      <c r="V407" s="69"/>
      <c r="W407" s="69"/>
      <c r="X407" s="69"/>
      <c r="Y407" s="69"/>
      <c r="Z407" s="69"/>
      <c r="AA407" s="69"/>
      <c r="AB407" s="69"/>
      <c r="AC407" s="69"/>
      <c r="AD407" s="69"/>
      <c r="AE407" s="40"/>
    </row>
    <row r="408" spans="1:31" x14ac:dyDescent="0.25">
      <c r="A408" s="67"/>
      <c r="B408" s="95"/>
      <c r="C408" s="74"/>
      <c r="D408" s="74"/>
      <c r="E408" s="15" t="s">
        <v>14</v>
      </c>
      <c r="F408" s="8">
        <f t="shared" si="175"/>
        <v>0</v>
      </c>
      <c r="G408" s="8">
        <v>0</v>
      </c>
      <c r="H408" s="8"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  <c r="N408" s="8">
        <v>0</v>
      </c>
      <c r="O408" s="8">
        <v>0</v>
      </c>
      <c r="P408" s="45">
        <v>0</v>
      </c>
      <c r="Q408" s="45">
        <v>0</v>
      </c>
      <c r="R408" s="69"/>
      <c r="S408" s="69"/>
      <c r="T408" s="69"/>
      <c r="U408" s="69"/>
      <c r="V408" s="69"/>
      <c r="W408" s="69"/>
      <c r="X408" s="69"/>
      <c r="Y408" s="69"/>
      <c r="Z408" s="69"/>
      <c r="AA408" s="69"/>
      <c r="AB408" s="69"/>
      <c r="AC408" s="69"/>
      <c r="AD408" s="69"/>
      <c r="AE408" s="40"/>
    </row>
    <row r="409" spans="1:31" s="52" customFormat="1" x14ac:dyDescent="0.25">
      <c r="A409" s="113" t="s">
        <v>108</v>
      </c>
      <c r="B409" s="85" t="s">
        <v>107</v>
      </c>
      <c r="C409" s="76">
        <v>618</v>
      </c>
      <c r="D409" s="76">
        <v>18502</v>
      </c>
      <c r="E409" s="48" t="s">
        <v>9</v>
      </c>
      <c r="F409" s="49">
        <f>F415</f>
        <v>811779.77</v>
      </c>
      <c r="G409" s="49">
        <f t="shared" ref="G409:P409" si="186">G415</f>
        <v>0</v>
      </c>
      <c r="H409" s="49">
        <f t="shared" si="186"/>
        <v>0</v>
      </c>
      <c r="I409" s="49">
        <f t="shared" si="186"/>
        <v>0</v>
      </c>
      <c r="J409" s="49">
        <f t="shared" si="186"/>
        <v>0</v>
      </c>
      <c r="K409" s="49">
        <f t="shared" si="186"/>
        <v>0</v>
      </c>
      <c r="L409" s="49">
        <f t="shared" si="186"/>
        <v>0</v>
      </c>
      <c r="M409" s="49">
        <f t="shared" si="186"/>
        <v>0</v>
      </c>
      <c r="N409" s="49">
        <f t="shared" si="186"/>
        <v>0</v>
      </c>
      <c r="O409" s="53">
        <f t="shared" si="186"/>
        <v>211035.93</v>
      </c>
      <c r="P409" s="53">
        <f t="shared" si="186"/>
        <v>324973.99</v>
      </c>
      <c r="Q409" s="53">
        <f>P409</f>
        <v>324973.99</v>
      </c>
      <c r="R409" s="72"/>
      <c r="S409" s="72"/>
      <c r="T409" s="72"/>
      <c r="U409" s="72"/>
      <c r="V409" s="72"/>
      <c r="W409" s="72"/>
      <c r="X409" s="72"/>
      <c r="Y409" s="72"/>
      <c r="Z409" s="72"/>
      <c r="AA409" s="72"/>
      <c r="AB409" s="72"/>
      <c r="AC409" s="72"/>
      <c r="AD409" s="72"/>
      <c r="AE409" s="54"/>
    </row>
    <row r="410" spans="1:31" s="52" customFormat="1" ht="28.5" x14ac:dyDescent="0.25">
      <c r="A410" s="113"/>
      <c r="B410" s="85"/>
      <c r="C410" s="76"/>
      <c r="D410" s="76"/>
      <c r="E410" s="48" t="s">
        <v>10</v>
      </c>
      <c r="F410" s="49">
        <f t="shared" ref="F410:Q414" si="187">F416</f>
        <v>811779.77</v>
      </c>
      <c r="G410" s="49">
        <f t="shared" si="187"/>
        <v>0</v>
      </c>
      <c r="H410" s="49">
        <f t="shared" si="187"/>
        <v>0</v>
      </c>
      <c r="I410" s="49">
        <f t="shared" si="187"/>
        <v>0</v>
      </c>
      <c r="J410" s="49">
        <f t="shared" si="187"/>
        <v>0</v>
      </c>
      <c r="K410" s="49">
        <f t="shared" si="187"/>
        <v>0</v>
      </c>
      <c r="L410" s="49">
        <f t="shared" si="187"/>
        <v>0</v>
      </c>
      <c r="M410" s="49">
        <f t="shared" si="187"/>
        <v>0</v>
      </c>
      <c r="N410" s="49">
        <f t="shared" si="187"/>
        <v>0</v>
      </c>
      <c r="O410" s="53">
        <f t="shared" si="187"/>
        <v>211035.93</v>
      </c>
      <c r="P410" s="53">
        <f t="shared" si="187"/>
        <v>324973.99</v>
      </c>
      <c r="Q410" s="53">
        <f>P410</f>
        <v>324973.99</v>
      </c>
      <c r="R410" s="72"/>
      <c r="S410" s="72"/>
      <c r="T410" s="72"/>
      <c r="U410" s="72"/>
      <c r="V410" s="72"/>
      <c r="W410" s="72"/>
      <c r="X410" s="72"/>
      <c r="Y410" s="72"/>
      <c r="Z410" s="72"/>
      <c r="AA410" s="72"/>
      <c r="AB410" s="72"/>
      <c r="AC410" s="72"/>
      <c r="AD410" s="72"/>
      <c r="AE410" s="54"/>
    </row>
    <row r="411" spans="1:31" s="52" customFormat="1" ht="28.5" x14ac:dyDescent="0.25">
      <c r="A411" s="113"/>
      <c r="B411" s="85"/>
      <c r="C411" s="76"/>
      <c r="D411" s="76"/>
      <c r="E411" s="48" t="s">
        <v>11</v>
      </c>
      <c r="F411" s="49">
        <f t="shared" si="187"/>
        <v>811779.77</v>
      </c>
      <c r="G411" s="49">
        <f t="shared" si="187"/>
        <v>0</v>
      </c>
      <c r="H411" s="49">
        <f t="shared" si="187"/>
        <v>0</v>
      </c>
      <c r="I411" s="49">
        <f t="shared" si="187"/>
        <v>0</v>
      </c>
      <c r="J411" s="49">
        <f t="shared" si="187"/>
        <v>0</v>
      </c>
      <c r="K411" s="49">
        <f t="shared" si="187"/>
        <v>0</v>
      </c>
      <c r="L411" s="49">
        <f t="shared" si="187"/>
        <v>0</v>
      </c>
      <c r="M411" s="49">
        <f t="shared" si="187"/>
        <v>0</v>
      </c>
      <c r="N411" s="49">
        <f t="shared" si="187"/>
        <v>0</v>
      </c>
      <c r="O411" s="53">
        <f t="shared" si="187"/>
        <v>211035.93</v>
      </c>
      <c r="P411" s="53">
        <f t="shared" si="187"/>
        <v>324973.99</v>
      </c>
      <c r="Q411" s="53">
        <f>P411</f>
        <v>324973.99</v>
      </c>
      <c r="R411" s="72"/>
      <c r="S411" s="72"/>
      <c r="T411" s="72"/>
      <c r="U411" s="72"/>
      <c r="V411" s="72"/>
      <c r="W411" s="72"/>
      <c r="X411" s="72"/>
      <c r="Y411" s="72"/>
      <c r="Z411" s="72"/>
      <c r="AA411" s="72"/>
      <c r="AB411" s="72"/>
      <c r="AC411" s="72"/>
      <c r="AD411" s="72"/>
      <c r="AE411" s="54"/>
    </row>
    <row r="412" spans="1:31" s="52" customFormat="1" ht="28.5" x14ac:dyDescent="0.25">
      <c r="A412" s="113"/>
      <c r="B412" s="85"/>
      <c r="C412" s="76"/>
      <c r="D412" s="76"/>
      <c r="E412" s="48" t="s">
        <v>12</v>
      </c>
      <c r="F412" s="49">
        <f t="shared" si="187"/>
        <v>0</v>
      </c>
      <c r="G412" s="49">
        <f t="shared" si="187"/>
        <v>0</v>
      </c>
      <c r="H412" s="49">
        <f t="shared" si="187"/>
        <v>0</v>
      </c>
      <c r="I412" s="49">
        <f t="shared" si="187"/>
        <v>0</v>
      </c>
      <c r="J412" s="49">
        <f t="shared" si="187"/>
        <v>0</v>
      </c>
      <c r="K412" s="49">
        <f t="shared" si="187"/>
        <v>0</v>
      </c>
      <c r="L412" s="49">
        <f t="shared" si="187"/>
        <v>0</v>
      </c>
      <c r="M412" s="49">
        <f t="shared" si="187"/>
        <v>0</v>
      </c>
      <c r="N412" s="49">
        <f t="shared" si="187"/>
        <v>0</v>
      </c>
      <c r="O412" s="53">
        <f t="shared" si="187"/>
        <v>0</v>
      </c>
      <c r="P412" s="53">
        <f t="shared" si="187"/>
        <v>0</v>
      </c>
      <c r="Q412" s="53">
        <f t="shared" si="187"/>
        <v>0</v>
      </c>
      <c r="R412" s="72"/>
      <c r="S412" s="72"/>
      <c r="T412" s="72"/>
      <c r="U412" s="72"/>
      <c r="V412" s="72"/>
      <c r="W412" s="72"/>
      <c r="X412" s="72"/>
      <c r="Y412" s="72"/>
      <c r="Z412" s="72"/>
      <c r="AA412" s="72"/>
      <c r="AB412" s="72"/>
      <c r="AC412" s="72"/>
      <c r="AD412" s="72"/>
      <c r="AE412" s="54"/>
    </row>
    <row r="413" spans="1:31" s="52" customFormat="1" ht="28.5" x14ac:dyDescent="0.25">
      <c r="A413" s="113"/>
      <c r="B413" s="85"/>
      <c r="C413" s="76"/>
      <c r="D413" s="76"/>
      <c r="E413" s="48" t="s">
        <v>13</v>
      </c>
      <c r="F413" s="49">
        <f t="shared" si="187"/>
        <v>0</v>
      </c>
      <c r="G413" s="49">
        <f t="shared" si="187"/>
        <v>0</v>
      </c>
      <c r="H413" s="49">
        <f t="shared" si="187"/>
        <v>0</v>
      </c>
      <c r="I413" s="49">
        <f t="shared" si="187"/>
        <v>0</v>
      </c>
      <c r="J413" s="49">
        <f t="shared" si="187"/>
        <v>0</v>
      </c>
      <c r="K413" s="49">
        <f t="shared" si="187"/>
        <v>0</v>
      </c>
      <c r="L413" s="49">
        <f t="shared" si="187"/>
        <v>0</v>
      </c>
      <c r="M413" s="49">
        <f t="shared" si="187"/>
        <v>0</v>
      </c>
      <c r="N413" s="49">
        <f t="shared" si="187"/>
        <v>0</v>
      </c>
      <c r="O413" s="53">
        <f t="shared" si="187"/>
        <v>0</v>
      </c>
      <c r="P413" s="53">
        <f t="shared" si="187"/>
        <v>0</v>
      </c>
      <c r="Q413" s="53">
        <f t="shared" si="187"/>
        <v>0</v>
      </c>
      <c r="R413" s="72"/>
      <c r="S413" s="72"/>
      <c r="T413" s="72"/>
      <c r="U413" s="72"/>
      <c r="V413" s="72"/>
      <c r="W413" s="72"/>
      <c r="X413" s="72"/>
      <c r="Y413" s="72"/>
      <c r="Z413" s="72"/>
      <c r="AA413" s="72"/>
      <c r="AB413" s="72"/>
      <c r="AC413" s="72"/>
      <c r="AD413" s="72"/>
      <c r="AE413" s="54"/>
    </row>
    <row r="414" spans="1:31" s="52" customFormat="1" x14ac:dyDescent="0.25">
      <c r="A414" s="113"/>
      <c r="B414" s="85"/>
      <c r="C414" s="76"/>
      <c r="D414" s="76"/>
      <c r="E414" s="48" t="s">
        <v>14</v>
      </c>
      <c r="F414" s="49">
        <f t="shared" si="187"/>
        <v>0</v>
      </c>
      <c r="G414" s="49">
        <f t="shared" si="187"/>
        <v>0</v>
      </c>
      <c r="H414" s="49">
        <f t="shared" si="187"/>
        <v>0</v>
      </c>
      <c r="I414" s="49">
        <f t="shared" si="187"/>
        <v>0</v>
      </c>
      <c r="J414" s="49">
        <f t="shared" si="187"/>
        <v>0</v>
      </c>
      <c r="K414" s="49">
        <f t="shared" si="187"/>
        <v>0</v>
      </c>
      <c r="L414" s="49">
        <f t="shared" si="187"/>
        <v>0</v>
      </c>
      <c r="M414" s="49">
        <f t="shared" si="187"/>
        <v>0</v>
      </c>
      <c r="N414" s="49">
        <f t="shared" si="187"/>
        <v>0</v>
      </c>
      <c r="O414" s="53">
        <f t="shared" si="187"/>
        <v>0</v>
      </c>
      <c r="P414" s="53">
        <f t="shared" si="187"/>
        <v>0</v>
      </c>
      <c r="Q414" s="53">
        <f t="shared" si="187"/>
        <v>0</v>
      </c>
      <c r="R414" s="72"/>
      <c r="S414" s="72"/>
      <c r="T414" s="72"/>
      <c r="U414" s="72"/>
      <c r="V414" s="72"/>
      <c r="W414" s="72"/>
      <c r="X414" s="72"/>
      <c r="Y414" s="72"/>
      <c r="Z414" s="72"/>
      <c r="AA414" s="72"/>
      <c r="AB414" s="72"/>
      <c r="AC414" s="72"/>
      <c r="AD414" s="72"/>
      <c r="AE414" s="54"/>
    </row>
    <row r="415" spans="1:31" x14ac:dyDescent="0.25">
      <c r="A415" s="67" t="s">
        <v>109</v>
      </c>
      <c r="B415" s="95" t="s">
        <v>110</v>
      </c>
      <c r="C415" s="74">
        <v>618</v>
      </c>
      <c r="D415" s="74">
        <v>1850229980</v>
      </c>
      <c r="E415" s="15" t="s">
        <v>9</v>
      </c>
      <c r="F415" s="8">
        <f>F416</f>
        <v>811779.77</v>
      </c>
      <c r="G415" s="8">
        <f t="shared" ref="G415:Q415" si="188">G416+G420</f>
        <v>0</v>
      </c>
      <c r="H415" s="8">
        <f t="shared" si="188"/>
        <v>0</v>
      </c>
      <c r="I415" s="8">
        <f t="shared" si="188"/>
        <v>0</v>
      </c>
      <c r="J415" s="8">
        <f t="shared" si="188"/>
        <v>0</v>
      </c>
      <c r="K415" s="8">
        <f t="shared" si="188"/>
        <v>0</v>
      </c>
      <c r="L415" s="8">
        <f t="shared" si="188"/>
        <v>0</v>
      </c>
      <c r="M415" s="8">
        <f t="shared" si="188"/>
        <v>0</v>
      </c>
      <c r="N415" s="8">
        <f t="shared" si="188"/>
        <v>0</v>
      </c>
      <c r="O415" s="8">
        <f t="shared" si="188"/>
        <v>211035.93</v>
      </c>
      <c r="P415" s="45">
        <f t="shared" si="188"/>
        <v>324973.99</v>
      </c>
      <c r="Q415" s="45">
        <f t="shared" si="188"/>
        <v>324973.99</v>
      </c>
      <c r="R415" s="69" t="s">
        <v>137</v>
      </c>
      <c r="S415" s="69" t="s">
        <v>138</v>
      </c>
      <c r="T415" s="69"/>
      <c r="U415" s="69"/>
      <c r="V415" s="69"/>
      <c r="W415" s="69"/>
      <c r="X415" s="69"/>
      <c r="Y415" s="69"/>
      <c r="Z415" s="69"/>
      <c r="AA415" s="69"/>
      <c r="AB415" s="69"/>
      <c r="AC415" s="71">
        <v>100</v>
      </c>
      <c r="AD415" s="71">
        <v>100</v>
      </c>
      <c r="AE415" s="40"/>
    </row>
    <row r="416" spans="1:31" ht="30" x14ac:dyDescent="0.25">
      <c r="A416" s="67"/>
      <c r="B416" s="95"/>
      <c r="C416" s="74"/>
      <c r="D416" s="74"/>
      <c r="E416" s="15" t="s">
        <v>10</v>
      </c>
      <c r="F416" s="8">
        <v>811779.77</v>
      </c>
      <c r="G416" s="8">
        <f t="shared" ref="G416:Q416" si="189">SUM(G417:G419)</f>
        <v>0</v>
      </c>
      <c r="H416" s="8">
        <f t="shared" si="189"/>
        <v>0</v>
      </c>
      <c r="I416" s="8">
        <f t="shared" si="189"/>
        <v>0</v>
      </c>
      <c r="J416" s="8">
        <f t="shared" si="189"/>
        <v>0</v>
      </c>
      <c r="K416" s="8">
        <f t="shared" si="189"/>
        <v>0</v>
      </c>
      <c r="L416" s="8">
        <f t="shared" si="189"/>
        <v>0</v>
      </c>
      <c r="M416" s="8">
        <f t="shared" si="189"/>
        <v>0</v>
      </c>
      <c r="N416" s="8">
        <f t="shared" si="189"/>
        <v>0</v>
      </c>
      <c r="O416" s="8">
        <f t="shared" si="189"/>
        <v>211035.93</v>
      </c>
      <c r="P416" s="45">
        <f t="shared" si="189"/>
        <v>324973.99</v>
      </c>
      <c r="Q416" s="45">
        <f t="shared" si="189"/>
        <v>324973.99</v>
      </c>
      <c r="R416" s="69"/>
      <c r="S416" s="69"/>
      <c r="T416" s="69"/>
      <c r="U416" s="69"/>
      <c r="V416" s="69"/>
      <c r="W416" s="69"/>
      <c r="X416" s="69"/>
      <c r="Y416" s="69"/>
      <c r="Z416" s="69"/>
      <c r="AA416" s="69"/>
      <c r="AB416" s="69"/>
      <c r="AC416" s="71"/>
      <c r="AD416" s="71"/>
      <c r="AE416" s="40"/>
    </row>
    <row r="417" spans="1:31" ht="30" x14ac:dyDescent="0.25">
      <c r="A417" s="67"/>
      <c r="B417" s="95"/>
      <c r="C417" s="74"/>
      <c r="D417" s="74"/>
      <c r="E417" s="15" t="s">
        <v>11</v>
      </c>
      <c r="F417" s="8">
        <f>F416</f>
        <v>811779.77</v>
      </c>
      <c r="G417" s="8">
        <v>0</v>
      </c>
      <c r="H417" s="8"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  <c r="N417" s="8">
        <v>0</v>
      </c>
      <c r="O417" s="8">
        <v>211035.93</v>
      </c>
      <c r="P417" s="45">
        <v>324973.99</v>
      </c>
      <c r="Q417" s="45">
        <f>P417</f>
        <v>324973.99</v>
      </c>
      <c r="R417" s="69"/>
      <c r="S417" s="69"/>
      <c r="T417" s="69"/>
      <c r="U417" s="69"/>
      <c r="V417" s="69"/>
      <c r="W417" s="69"/>
      <c r="X417" s="69"/>
      <c r="Y417" s="69"/>
      <c r="Z417" s="69"/>
      <c r="AA417" s="69"/>
      <c r="AB417" s="69"/>
      <c r="AC417" s="71"/>
      <c r="AD417" s="71"/>
      <c r="AE417" s="40"/>
    </row>
    <row r="418" spans="1:31" ht="30" x14ac:dyDescent="0.25">
      <c r="A418" s="67"/>
      <c r="B418" s="95"/>
      <c r="C418" s="74"/>
      <c r="D418" s="74"/>
      <c r="E418" s="15" t="s">
        <v>12</v>
      </c>
      <c r="F418" s="8">
        <f t="shared" ref="F418:F420" si="190">SUM(G418:Q418)</f>
        <v>0</v>
      </c>
      <c r="G418" s="8">
        <v>0</v>
      </c>
      <c r="H418" s="8"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  <c r="N418" s="8">
        <v>0</v>
      </c>
      <c r="O418" s="8">
        <v>0</v>
      </c>
      <c r="P418" s="45">
        <v>0</v>
      </c>
      <c r="Q418" s="45">
        <v>0</v>
      </c>
      <c r="R418" s="69"/>
      <c r="S418" s="69"/>
      <c r="T418" s="69"/>
      <c r="U418" s="69"/>
      <c r="V418" s="69"/>
      <c r="W418" s="69"/>
      <c r="X418" s="69"/>
      <c r="Y418" s="69"/>
      <c r="Z418" s="69"/>
      <c r="AA418" s="69"/>
      <c r="AB418" s="69"/>
      <c r="AC418" s="71"/>
      <c r="AD418" s="71"/>
      <c r="AE418" s="40"/>
    </row>
    <row r="419" spans="1:31" ht="30" x14ac:dyDescent="0.25">
      <c r="A419" s="67"/>
      <c r="B419" s="95"/>
      <c r="C419" s="74"/>
      <c r="D419" s="74"/>
      <c r="E419" s="15" t="s">
        <v>13</v>
      </c>
      <c r="F419" s="8">
        <f t="shared" si="190"/>
        <v>0</v>
      </c>
      <c r="G419" s="8">
        <v>0</v>
      </c>
      <c r="H419" s="8"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  <c r="N419" s="8">
        <v>0</v>
      </c>
      <c r="O419" s="8">
        <v>0</v>
      </c>
      <c r="P419" s="45">
        <v>0</v>
      </c>
      <c r="Q419" s="45">
        <v>0</v>
      </c>
      <c r="R419" s="69"/>
      <c r="S419" s="69"/>
      <c r="T419" s="69"/>
      <c r="U419" s="69"/>
      <c r="V419" s="69"/>
      <c r="W419" s="69"/>
      <c r="X419" s="69"/>
      <c r="Y419" s="69"/>
      <c r="Z419" s="69"/>
      <c r="AA419" s="69"/>
      <c r="AB419" s="69"/>
      <c r="AC419" s="71"/>
      <c r="AD419" s="71"/>
      <c r="AE419" s="40"/>
    </row>
    <row r="420" spans="1:31" x14ac:dyDescent="0.25">
      <c r="A420" s="67"/>
      <c r="B420" s="95"/>
      <c r="C420" s="74"/>
      <c r="D420" s="74"/>
      <c r="E420" s="15" t="s">
        <v>14</v>
      </c>
      <c r="F420" s="8">
        <f t="shared" si="190"/>
        <v>0</v>
      </c>
      <c r="G420" s="8">
        <v>0</v>
      </c>
      <c r="H420" s="8"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  <c r="N420" s="8">
        <v>0</v>
      </c>
      <c r="O420" s="8">
        <v>0</v>
      </c>
      <c r="P420" s="45">
        <v>0</v>
      </c>
      <c r="Q420" s="45">
        <v>0</v>
      </c>
      <c r="R420" s="69"/>
      <c r="S420" s="69"/>
      <c r="T420" s="69"/>
      <c r="U420" s="69"/>
      <c r="V420" s="69"/>
      <c r="W420" s="69"/>
      <c r="X420" s="69"/>
      <c r="Y420" s="69"/>
      <c r="Z420" s="69"/>
      <c r="AA420" s="69"/>
      <c r="AB420" s="69"/>
      <c r="AC420" s="71"/>
      <c r="AD420" s="71"/>
      <c r="AE420" s="40"/>
    </row>
    <row r="421" spans="1:31" s="52" customFormat="1" x14ac:dyDescent="0.25">
      <c r="A421" s="113" t="s">
        <v>111</v>
      </c>
      <c r="B421" s="85" t="s">
        <v>113</v>
      </c>
      <c r="C421" s="76">
        <v>618</v>
      </c>
      <c r="D421" s="76">
        <v>18504</v>
      </c>
      <c r="E421" s="48" t="s">
        <v>9</v>
      </c>
      <c r="F421" s="49">
        <f>F427</f>
        <v>121928</v>
      </c>
      <c r="G421" s="49">
        <f t="shared" ref="G421:Q421" si="191">G427</f>
        <v>0</v>
      </c>
      <c r="H421" s="49">
        <f t="shared" si="191"/>
        <v>0</v>
      </c>
      <c r="I421" s="49">
        <f t="shared" si="191"/>
        <v>0</v>
      </c>
      <c r="J421" s="49">
        <f t="shared" si="191"/>
        <v>0</v>
      </c>
      <c r="K421" s="49">
        <f t="shared" si="191"/>
        <v>0</v>
      </c>
      <c r="L421" s="49">
        <f t="shared" si="191"/>
        <v>0</v>
      </c>
      <c r="M421" s="49">
        <f t="shared" si="191"/>
        <v>0</v>
      </c>
      <c r="N421" s="49">
        <f t="shared" si="191"/>
        <v>24300</v>
      </c>
      <c r="O421" s="53">
        <f t="shared" si="191"/>
        <v>24300</v>
      </c>
      <c r="P421" s="53">
        <f t="shared" si="191"/>
        <v>36664</v>
      </c>
      <c r="Q421" s="53">
        <f t="shared" si="191"/>
        <v>36664</v>
      </c>
      <c r="R421" s="72"/>
      <c r="S421" s="72"/>
      <c r="T421" s="72"/>
      <c r="U421" s="72"/>
      <c r="V421" s="72"/>
      <c r="W421" s="72"/>
      <c r="X421" s="72"/>
      <c r="Y421" s="72"/>
      <c r="Z421" s="72"/>
      <c r="AA421" s="72"/>
      <c r="AB421" s="72"/>
      <c r="AC421" s="72"/>
      <c r="AD421" s="72"/>
      <c r="AE421" s="54"/>
    </row>
    <row r="422" spans="1:31" s="52" customFormat="1" ht="28.5" x14ac:dyDescent="0.25">
      <c r="A422" s="113"/>
      <c r="B422" s="85"/>
      <c r="C422" s="76"/>
      <c r="D422" s="76"/>
      <c r="E422" s="48" t="s">
        <v>10</v>
      </c>
      <c r="F422" s="49">
        <f t="shared" ref="F422:Q422" si="192">F428</f>
        <v>121928</v>
      </c>
      <c r="G422" s="49">
        <f t="shared" si="192"/>
        <v>0</v>
      </c>
      <c r="H422" s="49">
        <f t="shared" si="192"/>
        <v>0</v>
      </c>
      <c r="I422" s="49">
        <f t="shared" si="192"/>
        <v>0</v>
      </c>
      <c r="J422" s="49">
        <f t="shared" si="192"/>
        <v>0</v>
      </c>
      <c r="K422" s="49">
        <f t="shared" si="192"/>
        <v>0</v>
      </c>
      <c r="L422" s="49">
        <f t="shared" si="192"/>
        <v>0</v>
      </c>
      <c r="M422" s="49">
        <f t="shared" si="192"/>
        <v>0</v>
      </c>
      <c r="N422" s="49">
        <f t="shared" si="192"/>
        <v>24300</v>
      </c>
      <c r="O422" s="53">
        <f t="shared" si="192"/>
        <v>24300</v>
      </c>
      <c r="P422" s="53">
        <f t="shared" si="192"/>
        <v>36664</v>
      </c>
      <c r="Q422" s="53">
        <f t="shared" si="192"/>
        <v>36664</v>
      </c>
      <c r="R422" s="72"/>
      <c r="S422" s="72"/>
      <c r="T422" s="72"/>
      <c r="U422" s="72"/>
      <c r="V422" s="72"/>
      <c r="W422" s="72"/>
      <c r="X422" s="72"/>
      <c r="Y422" s="72"/>
      <c r="Z422" s="72"/>
      <c r="AA422" s="72"/>
      <c r="AB422" s="72"/>
      <c r="AC422" s="72"/>
      <c r="AD422" s="72"/>
      <c r="AE422" s="54"/>
    </row>
    <row r="423" spans="1:31" s="52" customFormat="1" ht="28.5" x14ac:dyDescent="0.25">
      <c r="A423" s="113"/>
      <c r="B423" s="85"/>
      <c r="C423" s="76"/>
      <c r="D423" s="76"/>
      <c r="E423" s="48" t="s">
        <v>11</v>
      </c>
      <c r="F423" s="49">
        <f t="shared" ref="F423:Q423" si="193">F429</f>
        <v>121928</v>
      </c>
      <c r="G423" s="49">
        <f t="shared" si="193"/>
        <v>0</v>
      </c>
      <c r="H423" s="49">
        <f t="shared" si="193"/>
        <v>0</v>
      </c>
      <c r="I423" s="49">
        <f t="shared" si="193"/>
        <v>0</v>
      </c>
      <c r="J423" s="49">
        <f t="shared" si="193"/>
        <v>0</v>
      </c>
      <c r="K423" s="49">
        <f t="shared" si="193"/>
        <v>0</v>
      </c>
      <c r="L423" s="49">
        <f t="shared" si="193"/>
        <v>0</v>
      </c>
      <c r="M423" s="49">
        <f t="shared" si="193"/>
        <v>0</v>
      </c>
      <c r="N423" s="49">
        <f t="shared" si="193"/>
        <v>24300</v>
      </c>
      <c r="O423" s="53">
        <f t="shared" si="193"/>
        <v>24300</v>
      </c>
      <c r="P423" s="53">
        <f t="shared" si="193"/>
        <v>36664</v>
      </c>
      <c r="Q423" s="53">
        <f t="shared" si="193"/>
        <v>36664</v>
      </c>
      <c r="R423" s="72"/>
      <c r="S423" s="72"/>
      <c r="T423" s="72"/>
      <c r="U423" s="72"/>
      <c r="V423" s="72"/>
      <c r="W423" s="72"/>
      <c r="X423" s="72"/>
      <c r="Y423" s="72"/>
      <c r="Z423" s="72"/>
      <c r="AA423" s="72"/>
      <c r="AB423" s="72"/>
      <c r="AC423" s="72"/>
      <c r="AD423" s="72"/>
      <c r="AE423" s="54"/>
    </row>
    <row r="424" spans="1:31" s="52" customFormat="1" ht="28.5" x14ac:dyDescent="0.25">
      <c r="A424" s="113"/>
      <c r="B424" s="85"/>
      <c r="C424" s="76"/>
      <c r="D424" s="76"/>
      <c r="E424" s="48" t="s">
        <v>12</v>
      </c>
      <c r="F424" s="49">
        <f t="shared" ref="F424:Q424" si="194">F430</f>
        <v>0</v>
      </c>
      <c r="G424" s="49">
        <f t="shared" si="194"/>
        <v>0</v>
      </c>
      <c r="H424" s="49">
        <f t="shared" si="194"/>
        <v>0</v>
      </c>
      <c r="I424" s="49">
        <f t="shared" si="194"/>
        <v>0</v>
      </c>
      <c r="J424" s="49">
        <f t="shared" si="194"/>
        <v>0</v>
      </c>
      <c r="K424" s="49">
        <f t="shared" si="194"/>
        <v>0</v>
      </c>
      <c r="L424" s="49">
        <f t="shared" si="194"/>
        <v>0</v>
      </c>
      <c r="M424" s="49">
        <f t="shared" si="194"/>
        <v>0</v>
      </c>
      <c r="N424" s="49">
        <f t="shared" si="194"/>
        <v>0</v>
      </c>
      <c r="O424" s="53">
        <f t="shared" si="194"/>
        <v>0</v>
      </c>
      <c r="P424" s="53">
        <f t="shared" si="194"/>
        <v>0</v>
      </c>
      <c r="Q424" s="53">
        <f t="shared" si="194"/>
        <v>0</v>
      </c>
      <c r="R424" s="72"/>
      <c r="S424" s="72"/>
      <c r="T424" s="72"/>
      <c r="U424" s="72"/>
      <c r="V424" s="72"/>
      <c r="W424" s="72"/>
      <c r="X424" s="72"/>
      <c r="Y424" s="72"/>
      <c r="Z424" s="72"/>
      <c r="AA424" s="72"/>
      <c r="AB424" s="72"/>
      <c r="AC424" s="72"/>
      <c r="AD424" s="72"/>
      <c r="AE424" s="54"/>
    </row>
    <row r="425" spans="1:31" s="52" customFormat="1" ht="28.5" x14ac:dyDescent="0.25">
      <c r="A425" s="113"/>
      <c r="B425" s="85"/>
      <c r="C425" s="76"/>
      <c r="D425" s="76"/>
      <c r="E425" s="48" t="s">
        <v>13</v>
      </c>
      <c r="F425" s="49">
        <f t="shared" ref="F425:Q425" si="195">F431</f>
        <v>0</v>
      </c>
      <c r="G425" s="49">
        <f t="shared" si="195"/>
        <v>0</v>
      </c>
      <c r="H425" s="49">
        <f t="shared" si="195"/>
        <v>0</v>
      </c>
      <c r="I425" s="49">
        <f t="shared" si="195"/>
        <v>0</v>
      </c>
      <c r="J425" s="49">
        <f t="shared" si="195"/>
        <v>0</v>
      </c>
      <c r="K425" s="49">
        <f t="shared" si="195"/>
        <v>0</v>
      </c>
      <c r="L425" s="49">
        <f t="shared" si="195"/>
        <v>0</v>
      </c>
      <c r="M425" s="49">
        <f t="shared" si="195"/>
        <v>0</v>
      </c>
      <c r="N425" s="49">
        <f t="shared" si="195"/>
        <v>0</v>
      </c>
      <c r="O425" s="53">
        <f t="shared" si="195"/>
        <v>0</v>
      </c>
      <c r="P425" s="53">
        <f t="shared" si="195"/>
        <v>0</v>
      </c>
      <c r="Q425" s="53">
        <f t="shared" si="195"/>
        <v>0</v>
      </c>
      <c r="R425" s="72"/>
      <c r="S425" s="72"/>
      <c r="T425" s="72"/>
      <c r="U425" s="72"/>
      <c r="V425" s="72"/>
      <c r="W425" s="72"/>
      <c r="X425" s="72"/>
      <c r="Y425" s="72"/>
      <c r="Z425" s="72"/>
      <c r="AA425" s="72"/>
      <c r="AB425" s="72"/>
      <c r="AC425" s="72"/>
      <c r="AD425" s="72"/>
      <c r="AE425" s="54"/>
    </row>
    <row r="426" spans="1:31" s="52" customFormat="1" ht="158.25" customHeight="1" x14ac:dyDescent="0.25">
      <c r="A426" s="113"/>
      <c r="B426" s="85"/>
      <c r="C426" s="76"/>
      <c r="D426" s="76"/>
      <c r="E426" s="48" t="s">
        <v>14</v>
      </c>
      <c r="F426" s="49">
        <f t="shared" ref="F426:Q426" si="196">F432</f>
        <v>0</v>
      </c>
      <c r="G426" s="49">
        <f t="shared" si="196"/>
        <v>0</v>
      </c>
      <c r="H426" s="49">
        <f t="shared" si="196"/>
        <v>0</v>
      </c>
      <c r="I426" s="49">
        <f t="shared" si="196"/>
        <v>0</v>
      </c>
      <c r="J426" s="49">
        <f t="shared" si="196"/>
        <v>0</v>
      </c>
      <c r="K426" s="49">
        <f t="shared" si="196"/>
        <v>0</v>
      </c>
      <c r="L426" s="49">
        <f t="shared" si="196"/>
        <v>0</v>
      </c>
      <c r="M426" s="49">
        <f t="shared" si="196"/>
        <v>0</v>
      </c>
      <c r="N426" s="49">
        <f t="shared" si="196"/>
        <v>0</v>
      </c>
      <c r="O426" s="53">
        <f t="shared" si="196"/>
        <v>0</v>
      </c>
      <c r="P426" s="53">
        <f t="shared" si="196"/>
        <v>0</v>
      </c>
      <c r="Q426" s="53">
        <f t="shared" si="196"/>
        <v>0</v>
      </c>
      <c r="R426" s="72"/>
      <c r="S426" s="72"/>
      <c r="T426" s="72"/>
      <c r="U426" s="72"/>
      <c r="V426" s="72"/>
      <c r="W426" s="72"/>
      <c r="X426" s="72"/>
      <c r="Y426" s="72"/>
      <c r="Z426" s="72"/>
      <c r="AA426" s="72"/>
      <c r="AB426" s="72"/>
      <c r="AC426" s="72"/>
      <c r="AD426" s="72"/>
      <c r="AE426" s="54"/>
    </row>
    <row r="427" spans="1:31" x14ac:dyDescent="0.25">
      <c r="A427" s="67" t="s">
        <v>112</v>
      </c>
      <c r="B427" s="95" t="s">
        <v>114</v>
      </c>
      <c r="C427" s="74">
        <v>618</v>
      </c>
      <c r="D427" s="74">
        <v>1850429980</v>
      </c>
      <c r="E427" s="15" t="s">
        <v>9</v>
      </c>
      <c r="F427" s="8">
        <f t="shared" ref="F427:F432" si="197">SUM(G427:Q427)</f>
        <v>121928</v>
      </c>
      <c r="G427" s="8">
        <f t="shared" ref="G427:Q427" si="198">G428+G432</f>
        <v>0</v>
      </c>
      <c r="H427" s="8">
        <f t="shared" si="198"/>
        <v>0</v>
      </c>
      <c r="I427" s="8">
        <f t="shared" si="198"/>
        <v>0</v>
      </c>
      <c r="J427" s="8">
        <f t="shared" si="198"/>
        <v>0</v>
      </c>
      <c r="K427" s="8">
        <f t="shared" si="198"/>
        <v>0</v>
      </c>
      <c r="L427" s="8">
        <f t="shared" si="198"/>
        <v>0</v>
      </c>
      <c r="M427" s="8">
        <f t="shared" si="198"/>
        <v>0</v>
      </c>
      <c r="N427" s="8">
        <f t="shared" si="198"/>
        <v>24300</v>
      </c>
      <c r="O427" s="8">
        <f t="shared" si="198"/>
        <v>24300</v>
      </c>
      <c r="P427" s="45">
        <f t="shared" si="198"/>
        <v>36664</v>
      </c>
      <c r="Q427" s="45">
        <f t="shared" si="198"/>
        <v>36664</v>
      </c>
      <c r="R427" s="69" t="s">
        <v>137</v>
      </c>
      <c r="S427" s="69" t="s">
        <v>138</v>
      </c>
      <c r="T427" s="69"/>
      <c r="U427" s="69"/>
      <c r="V427" s="69"/>
      <c r="W427" s="69"/>
      <c r="X427" s="69"/>
      <c r="Y427" s="69"/>
      <c r="Z427" s="69"/>
      <c r="AA427" s="69"/>
      <c r="AB427" s="69"/>
      <c r="AC427" s="71">
        <v>100</v>
      </c>
      <c r="AD427" s="71">
        <v>100</v>
      </c>
      <c r="AE427" s="40"/>
    </row>
    <row r="428" spans="1:31" ht="30" x14ac:dyDescent="0.25">
      <c r="A428" s="67"/>
      <c r="B428" s="95"/>
      <c r="C428" s="74"/>
      <c r="D428" s="74"/>
      <c r="E428" s="15" t="s">
        <v>10</v>
      </c>
      <c r="F428" s="8">
        <f t="shared" si="197"/>
        <v>121928</v>
      </c>
      <c r="G428" s="8">
        <f t="shared" ref="G428:Q428" si="199">SUM(G429:G431)</f>
        <v>0</v>
      </c>
      <c r="H428" s="8">
        <f t="shared" si="199"/>
        <v>0</v>
      </c>
      <c r="I428" s="8">
        <f t="shared" si="199"/>
        <v>0</v>
      </c>
      <c r="J428" s="8">
        <f t="shared" si="199"/>
        <v>0</v>
      </c>
      <c r="K428" s="8">
        <f t="shared" si="199"/>
        <v>0</v>
      </c>
      <c r="L428" s="8">
        <f t="shared" si="199"/>
        <v>0</v>
      </c>
      <c r="M428" s="8">
        <f t="shared" si="199"/>
        <v>0</v>
      </c>
      <c r="N428" s="8">
        <f t="shared" si="199"/>
        <v>24300</v>
      </c>
      <c r="O428" s="8">
        <f t="shared" si="199"/>
        <v>24300</v>
      </c>
      <c r="P428" s="45">
        <f t="shared" si="199"/>
        <v>36664</v>
      </c>
      <c r="Q428" s="45">
        <f t="shared" si="199"/>
        <v>36664</v>
      </c>
      <c r="R428" s="69"/>
      <c r="S428" s="69"/>
      <c r="T428" s="69"/>
      <c r="U428" s="69"/>
      <c r="V428" s="69"/>
      <c r="W428" s="69"/>
      <c r="X428" s="69"/>
      <c r="Y428" s="69"/>
      <c r="Z428" s="69"/>
      <c r="AA428" s="69"/>
      <c r="AB428" s="69"/>
      <c r="AC428" s="71"/>
      <c r="AD428" s="71"/>
      <c r="AE428" s="40"/>
    </row>
    <row r="429" spans="1:31" ht="30" x14ac:dyDescent="0.25">
      <c r="A429" s="67"/>
      <c r="B429" s="95"/>
      <c r="C429" s="74"/>
      <c r="D429" s="74"/>
      <c r="E429" s="15" t="s">
        <v>11</v>
      </c>
      <c r="F429" s="8">
        <f t="shared" si="197"/>
        <v>121928</v>
      </c>
      <c r="G429" s="8">
        <v>0</v>
      </c>
      <c r="H429" s="8"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  <c r="N429" s="8">
        <v>24300</v>
      </c>
      <c r="O429" s="8">
        <v>24300</v>
      </c>
      <c r="P429" s="45">
        <v>36664</v>
      </c>
      <c r="Q429" s="45">
        <f>P429</f>
        <v>36664</v>
      </c>
      <c r="R429" s="69"/>
      <c r="S429" s="69"/>
      <c r="T429" s="69"/>
      <c r="U429" s="69"/>
      <c r="V429" s="69"/>
      <c r="W429" s="69"/>
      <c r="X429" s="69"/>
      <c r="Y429" s="69"/>
      <c r="Z429" s="69"/>
      <c r="AA429" s="69"/>
      <c r="AB429" s="69"/>
      <c r="AC429" s="71"/>
      <c r="AD429" s="71"/>
      <c r="AE429" s="40"/>
    </row>
    <row r="430" spans="1:31" ht="30" x14ac:dyDescent="0.25">
      <c r="A430" s="67"/>
      <c r="B430" s="95"/>
      <c r="C430" s="74"/>
      <c r="D430" s="74"/>
      <c r="E430" s="15" t="s">
        <v>12</v>
      </c>
      <c r="F430" s="8">
        <f t="shared" si="197"/>
        <v>0</v>
      </c>
      <c r="G430" s="8">
        <v>0</v>
      </c>
      <c r="H430" s="8"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  <c r="N430" s="8">
        <v>0</v>
      </c>
      <c r="O430" s="8">
        <v>0</v>
      </c>
      <c r="P430" s="45">
        <v>0</v>
      </c>
      <c r="Q430" s="45">
        <v>0</v>
      </c>
      <c r="R430" s="69"/>
      <c r="S430" s="69"/>
      <c r="T430" s="69"/>
      <c r="U430" s="69"/>
      <c r="V430" s="69"/>
      <c r="W430" s="69"/>
      <c r="X430" s="69"/>
      <c r="Y430" s="69"/>
      <c r="Z430" s="69"/>
      <c r="AA430" s="69"/>
      <c r="AB430" s="69"/>
      <c r="AC430" s="71"/>
      <c r="AD430" s="71"/>
      <c r="AE430" s="40"/>
    </row>
    <row r="431" spans="1:31" ht="30" x14ac:dyDescent="0.25">
      <c r="A431" s="67"/>
      <c r="B431" s="95"/>
      <c r="C431" s="74"/>
      <c r="D431" s="74"/>
      <c r="E431" s="15" t="s">
        <v>13</v>
      </c>
      <c r="F431" s="8">
        <f t="shared" si="197"/>
        <v>0</v>
      </c>
      <c r="G431" s="8">
        <v>0</v>
      </c>
      <c r="H431" s="8"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  <c r="N431" s="8">
        <v>0</v>
      </c>
      <c r="O431" s="8">
        <v>0</v>
      </c>
      <c r="P431" s="45">
        <v>0</v>
      </c>
      <c r="Q431" s="45">
        <v>0</v>
      </c>
      <c r="R431" s="69"/>
      <c r="S431" s="69"/>
      <c r="T431" s="69"/>
      <c r="U431" s="69"/>
      <c r="V431" s="69"/>
      <c r="W431" s="69"/>
      <c r="X431" s="69"/>
      <c r="Y431" s="69"/>
      <c r="Z431" s="69"/>
      <c r="AA431" s="69"/>
      <c r="AB431" s="69"/>
      <c r="AC431" s="71"/>
      <c r="AD431" s="71"/>
      <c r="AE431" s="40"/>
    </row>
    <row r="432" spans="1:31" ht="111" customHeight="1" x14ac:dyDescent="0.25">
      <c r="A432" s="67"/>
      <c r="B432" s="95"/>
      <c r="C432" s="74"/>
      <c r="D432" s="74"/>
      <c r="E432" s="15" t="s">
        <v>14</v>
      </c>
      <c r="F432" s="8">
        <f t="shared" si="197"/>
        <v>0</v>
      </c>
      <c r="G432" s="8">
        <v>0</v>
      </c>
      <c r="H432" s="8">
        <v>0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  <c r="N432" s="8">
        <v>0</v>
      </c>
      <c r="O432" s="8">
        <v>0</v>
      </c>
      <c r="P432" s="45">
        <v>0</v>
      </c>
      <c r="Q432" s="45">
        <v>0</v>
      </c>
      <c r="R432" s="69"/>
      <c r="S432" s="69"/>
      <c r="T432" s="69"/>
      <c r="U432" s="69"/>
      <c r="V432" s="69"/>
      <c r="W432" s="69"/>
      <c r="X432" s="69"/>
      <c r="Y432" s="69"/>
      <c r="Z432" s="69"/>
      <c r="AA432" s="69"/>
      <c r="AB432" s="69"/>
      <c r="AC432" s="71"/>
      <c r="AD432" s="71"/>
      <c r="AE432" s="40"/>
    </row>
    <row r="433" spans="1:31" s="10" customFormat="1" x14ac:dyDescent="0.25">
      <c r="A433" s="70" t="s">
        <v>83</v>
      </c>
      <c r="B433" s="70"/>
      <c r="C433" s="70"/>
      <c r="D433" s="70"/>
      <c r="E433" s="9" t="s">
        <v>9</v>
      </c>
      <c r="F433" s="42">
        <f>F313</f>
        <v>1776551.8900000001</v>
      </c>
      <c r="G433" s="42">
        <f t="shared" ref="G433:Q433" si="200">G313</f>
        <v>0</v>
      </c>
      <c r="H433" s="42">
        <f t="shared" si="200"/>
        <v>116948</v>
      </c>
      <c r="I433" s="42">
        <f t="shared" si="200"/>
        <v>0</v>
      </c>
      <c r="J433" s="42">
        <f t="shared" si="200"/>
        <v>4200</v>
      </c>
      <c r="K433" s="42">
        <f t="shared" si="200"/>
        <v>0</v>
      </c>
      <c r="L433" s="42">
        <f t="shared" si="200"/>
        <v>0</v>
      </c>
      <c r="M433" s="42">
        <f t="shared" si="200"/>
        <v>34300</v>
      </c>
      <c r="N433" s="42">
        <f t="shared" si="200"/>
        <v>215897.05</v>
      </c>
      <c r="O433" s="43">
        <f t="shared" si="200"/>
        <v>442175.69999999995</v>
      </c>
      <c r="P433" s="43">
        <f t="shared" si="200"/>
        <v>728994.99</v>
      </c>
      <c r="Q433" s="43">
        <f t="shared" si="200"/>
        <v>728994.99</v>
      </c>
      <c r="R433" s="132"/>
      <c r="S433" s="70"/>
      <c r="T433" s="70"/>
      <c r="U433" s="70"/>
      <c r="V433" s="70"/>
      <c r="W433" s="70"/>
      <c r="X433" s="70"/>
      <c r="Y433" s="70"/>
      <c r="Z433" s="70"/>
      <c r="AA433" s="70"/>
      <c r="AB433" s="70"/>
      <c r="AC433" s="70"/>
      <c r="AD433" s="70"/>
      <c r="AE433" s="36"/>
    </row>
    <row r="434" spans="1:31" s="10" customFormat="1" ht="30" customHeight="1" x14ac:dyDescent="0.25">
      <c r="A434" s="70"/>
      <c r="B434" s="70"/>
      <c r="C434" s="70"/>
      <c r="D434" s="70"/>
      <c r="E434" s="9" t="s">
        <v>10</v>
      </c>
      <c r="F434" s="42">
        <f t="shared" ref="F434:Q438" si="201">F314</f>
        <v>1776551.8900000001</v>
      </c>
      <c r="G434" s="42">
        <f t="shared" si="201"/>
        <v>0</v>
      </c>
      <c r="H434" s="42">
        <f t="shared" si="201"/>
        <v>116948</v>
      </c>
      <c r="I434" s="42">
        <f t="shared" si="201"/>
        <v>0</v>
      </c>
      <c r="J434" s="42">
        <f t="shared" si="201"/>
        <v>4200</v>
      </c>
      <c r="K434" s="42">
        <f t="shared" si="201"/>
        <v>0</v>
      </c>
      <c r="L434" s="42">
        <f t="shared" si="201"/>
        <v>0</v>
      </c>
      <c r="M434" s="42">
        <f t="shared" si="201"/>
        <v>34300</v>
      </c>
      <c r="N434" s="42">
        <f t="shared" si="201"/>
        <v>215897.05</v>
      </c>
      <c r="O434" s="43">
        <f t="shared" si="201"/>
        <v>442175.69999999995</v>
      </c>
      <c r="P434" s="43">
        <f t="shared" si="201"/>
        <v>728994.99</v>
      </c>
      <c r="Q434" s="43">
        <f t="shared" si="201"/>
        <v>728994.99</v>
      </c>
      <c r="R434" s="132"/>
      <c r="S434" s="70"/>
      <c r="T434" s="70"/>
      <c r="U434" s="70"/>
      <c r="V434" s="70"/>
      <c r="W434" s="70"/>
      <c r="X434" s="70"/>
      <c r="Y434" s="70"/>
      <c r="Z434" s="70"/>
      <c r="AA434" s="70"/>
      <c r="AB434" s="70"/>
      <c r="AC434" s="70"/>
      <c r="AD434" s="70"/>
      <c r="AE434" s="36"/>
    </row>
    <row r="435" spans="1:31" s="10" customFormat="1" ht="30" customHeight="1" x14ac:dyDescent="0.25">
      <c r="A435" s="70"/>
      <c r="B435" s="70"/>
      <c r="C435" s="70"/>
      <c r="D435" s="70"/>
      <c r="E435" s="9" t="s">
        <v>11</v>
      </c>
      <c r="F435" s="42">
        <f t="shared" si="201"/>
        <v>1487592.59</v>
      </c>
      <c r="G435" s="42">
        <f t="shared" si="201"/>
        <v>0</v>
      </c>
      <c r="H435" s="42">
        <f t="shared" si="201"/>
        <v>116948</v>
      </c>
      <c r="I435" s="42">
        <f t="shared" si="201"/>
        <v>0</v>
      </c>
      <c r="J435" s="42">
        <f t="shared" si="201"/>
        <v>4200</v>
      </c>
      <c r="K435" s="42">
        <f t="shared" si="201"/>
        <v>0</v>
      </c>
      <c r="L435" s="42">
        <f t="shared" si="201"/>
        <v>0</v>
      </c>
      <c r="M435" s="42">
        <f t="shared" si="201"/>
        <v>34300</v>
      </c>
      <c r="N435" s="42">
        <f t="shared" si="201"/>
        <v>215897.05</v>
      </c>
      <c r="O435" s="43">
        <f t="shared" si="201"/>
        <v>442175.69999999995</v>
      </c>
      <c r="P435" s="43">
        <f t="shared" si="201"/>
        <v>361637.99</v>
      </c>
      <c r="Q435" s="43">
        <f t="shared" si="201"/>
        <v>361637.99</v>
      </c>
      <c r="R435" s="132"/>
      <c r="S435" s="70"/>
      <c r="T435" s="70"/>
      <c r="U435" s="70"/>
      <c r="V435" s="70"/>
      <c r="W435" s="70"/>
      <c r="X435" s="70"/>
      <c r="Y435" s="70"/>
      <c r="Z435" s="70"/>
      <c r="AA435" s="70"/>
      <c r="AB435" s="70"/>
      <c r="AC435" s="70"/>
      <c r="AD435" s="70"/>
      <c r="AE435" s="36"/>
    </row>
    <row r="436" spans="1:31" s="10" customFormat="1" ht="30" customHeight="1" x14ac:dyDescent="0.25">
      <c r="A436" s="70"/>
      <c r="B436" s="70"/>
      <c r="C436" s="70"/>
      <c r="D436" s="70"/>
      <c r="E436" s="9" t="s">
        <v>12</v>
      </c>
      <c r="F436" s="42">
        <f t="shared" si="201"/>
        <v>288959.3</v>
      </c>
      <c r="G436" s="42">
        <f t="shared" si="201"/>
        <v>0</v>
      </c>
      <c r="H436" s="42">
        <f t="shared" si="201"/>
        <v>0</v>
      </c>
      <c r="I436" s="42">
        <f t="shared" si="201"/>
        <v>0</v>
      </c>
      <c r="J436" s="42">
        <f t="shared" si="201"/>
        <v>0</v>
      </c>
      <c r="K436" s="42">
        <f t="shared" si="201"/>
        <v>0</v>
      </c>
      <c r="L436" s="42">
        <f t="shared" si="201"/>
        <v>0</v>
      </c>
      <c r="M436" s="42">
        <f t="shared" si="201"/>
        <v>0</v>
      </c>
      <c r="N436" s="42">
        <f t="shared" si="201"/>
        <v>0</v>
      </c>
      <c r="O436" s="43">
        <f t="shared" si="201"/>
        <v>0</v>
      </c>
      <c r="P436" s="43">
        <f t="shared" si="201"/>
        <v>367357</v>
      </c>
      <c r="Q436" s="43">
        <f t="shared" si="201"/>
        <v>367357</v>
      </c>
      <c r="R436" s="132"/>
      <c r="S436" s="70"/>
      <c r="T436" s="70"/>
      <c r="U436" s="70"/>
      <c r="V436" s="70"/>
      <c r="W436" s="70"/>
      <c r="X436" s="70"/>
      <c r="Y436" s="70"/>
      <c r="Z436" s="70"/>
      <c r="AA436" s="70"/>
      <c r="AB436" s="70"/>
      <c r="AC436" s="70"/>
      <c r="AD436" s="70"/>
      <c r="AE436" s="36"/>
    </row>
    <row r="437" spans="1:31" s="10" customFormat="1" ht="30" customHeight="1" x14ac:dyDescent="0.25">
      <c r="A437" s="70"/>
      <c r="B437" s="70"/>
      <c r="C437" s="70"/>
      <c r="D437" s="70"/>
      <c r="E437" s="9" t="s">
        <v>13</v>
      </c>
      <c r="F437" s="42">
        <f t="shared" si="201"/>
        <v>0</v>
      </c>
      <c r="G437" s="42">
        <f t="shared" si="201"/>
        <v>0</v>
      </c>
      <c r="H437" s="42">
        <f t="shared" si="201"/>
        <v>0</v>
      </c>
      <c r="I437" s="42">
        <f t="shared" si="201"/>
        <v>0</v>
      </c>
      <c r="J437" s="42">
        <f t="shared" si="201"/>
        <v>0</v>
      </c>
      <c r="K437" s="42">
        <f t="shared" si="201"/>
        <v>0</v>
      </c>
      <c r="L437" s="42">
        <f t="shared" si="201"/>
        <v>0</v>
      </c>
      <c r="M437" s="42">
        <f t="shared" si="201"/>
        <v>0</v>
      </c>
      <c r="N437" s="42">
        <f t="shared" si="201"/>
        <v>0</v>
      </c>
      <c r="O437" s="43">
        <f t="shared" si="201"/>
        <v>0</v>
      </c>
      <c r="P437" s="43">
        <f t="shared" si="201"/>
        <v>0</v>
      </c>
      <c r="Q437" s="43">
        <f t="shared" si="201"/>
        <v>0</v>
      </c>
      <c r="R437" s="132"/>
      <c r="S437" s="70"/>
      <c r="T437" s="70"/>
      <c r="U437" s="70"/>
      <c r="V437" s="70"/>
      <c r="W437" s="70"/>
      <c r="X437" s="70"/>
      <c r="Y437" s="70"/>
      <c r="Z437" s="70"/>
      <c r="AA437" s="70"/>
      <c r="AB437" s="70"/>
      <c r="AC437" s="70"/>
      <c r="AD437" s="70"/>
      <c r="AE437" s="36"/>
    </row>
    <row r="438" spans="1:31" s="10" customFormat="1" x14ac:dyDescent="0.25">
      <c r="A438" s="70"/>
      <c r="B438" s="70"/>
      <c r="C438" s="70"/>
      <c r="D438" s="70"/>
      <c r="E438" s="9" t="s">
        <v>14</v>
      </c>
      <c r="F438" s="42">
        <f t="shared" si="201"/>
        <v>0</v>
      </c>
      <c r="G438" s="42">
        <f t="shared" si="201"/>
        <v>0</v>
      </c>
      <c r="H438" s="42">
        <f t="shared" si="201"/>
        <v>0</v>
      </c>
      <c r="I438" s="42">
        <f t="shared" si="201"/>
        <v>0</v>
      </c>
      <c r="J438" s="42">
        <f t="shared" si="201"/>
        <v>0</v>
      </c>
      <c r="K438" s="42">
        <f t="shared" si="201"/>
        <v>0</v>
      </c>
      <c r="L438" s="42">
        <f t="shared" si="201"/>
        <v>0</v>
      </c>
      <c r="M438" s="42">
        <f t="shared" si="201"/>
        <v>0</v>
      </c>
      <c r="N438" s="42">
        <f t="shared" si="201"/>
        <v>0</v>
      </c>
      <c r="O438" s="43">
        <f t="shared" si="201"/>
        <v>0</v>
      </c>
      <c r="P438" s="43">
        <f t="shared" si="201"/>
        <v>0</v>
      </c>
      <c r="Q438" s="43">
        <f t="shared" si="201"/>
        <v>0</v>
      </c>
      <c r="R438" s="132"/>
      <c r="S438" s="70"/>
      <c r="T438" s="70"/>
      <c r="U438" s="70"/>
      <c r="V438" s="70"/>
      <c r="W438" s="70"/>
      <c r="X438" s="70"/>
      <c r="Y438" s="70"/>
      <c r="Z438" s="70"/>
      <c r="AA438" s="70"/>
      <c r="AB438" s="70"/>
      <c r="AC438" s="70"/>
      <c r="AD438" s="70"/>
      <c r="AE438" s="36"/>
    </row>
    <row r="439" spans="1:31" s="154" customFormat="1" ht="15" customHeight="1" x14ac:dyDescent="0.25">
      <c r="A439" s="148" t="s">
        <v>39</v>
      </c>
      <c r="B439" s="148"/>
      <c r="C439" s="148"/>
      <c r="D439" s="148"/>
      <c r="E439" s="149" t="s">
        <v>9</v>
      </c>
      <c r="F439" s="150">
        <f t="shared" ref="F439:Q439" si="202">F79+F166+F247+F304+F433</f>
        <v>143391146.66999999</v>
      </c>
      <c r="G439" s="150">
        <f t="shared" si="202"/>
        <v>6693532.8500000006</v>
      </c>
      <c r="H439" s="150">
        <f t="shared" si="202"/>
        <v>8775718.9299999997</v>
      </c>
      <c r="I439" s="150">
        <f t="shared" si="202"/>
        <v>6241064.5299999993</v>
      </c>
      <c r="J439" s="150">
        <f t="shared" si="202"/>
        <v>10707085.949999999</v>
      </c>
      <c r="K439" s="150">
        <f t="shared" si="202"/>
        <v>6579062.3899999997</v>
      </c>
      <c r="L439" s="150">
        <f t="shared" si="202"/>
        <v>6894016.71</v>
      </c>
      <c r="M439" s="150">
        <f t="shared" si="202"/>
        <v>17354646.140000001</v>
      </c>
      <c r="N439" s="150">
        <f t="shared" si="202"/>
        <v>23643128.34</v>
      </c>
      <c r="O439" s="150">
        <f t="shared" si="202"/>
        <v>9362754.5299999993</v>
      </c>
      <c r="P439" s="150">
        <f t="shared" si="202"/>
        <v>13274223.370000001</v>
      </c>
      <c r="Q439" s="150">
        <f t="shared" si="202"/>
        <v>12711387.040000001</v>
      </c>
      <c r="R439" s="151"/>
      <c r="S439" s="152"/>
      <c r="T439" s="151"/>
      <c r="U439" s="152"/>
      <c r="V439" s="151"/>
      <c r="W439" s="151"/>
      <c r="X439" s="148"/>
      <c r="Y439" s="148"/>
      <c r="Z439" s="148"/>
      <c r="AA439" s="148"/>
      <c r="AB439" s="151"/>
      <c r="AC439" s="151"/>
      <c r="AD439" s="151"/>
      <c r="AE439" s="153"/>
    </row>
    <row r="440" spans="1:31" s="154" customFormat="1" ht="28.5" x14ac:dyDescent="0.25">
      <c r="A440" s="148"/>
      <c r="B440" s="148"/>
      <c r="C440" s="148"/>
      <c r="D440" s="148"/>
      <c r="E440" s="149" t="s">
        <v>10</v>
      </c>
      <c r="F440" s="150">
        <f t="shared" ref="F440:O440" si="203">F80+F167+F248+F305+F434</f>
        <v>143391146.66999999</v>
      </c>
      <c r="G440" s="150">
        <f t="shared" si="203"/>
        <v>6693532.8500000006</v>
      </c>
      <c r="H440" s="150">
        <f t="shared" si="203"/>
        <v>8775718.9299999997</v>
      </c>
      <c r="I440" s="150">
        <f t="shared" si="203"/>
        <v>6241064.5299999993</v>
      </c>
      <c r="J440" s="150">
        <f t="shared" si="203"/>
        <v>10707085.949999999</v>
      </c>
      <c r="K440" s="150">
        <f t="shared" si="203"/>
        <v>6579062.3899999997</v>
      </c>
      <c r="L440" s="150">
        <f t="shared" si="203"/>
        <v>6894016.71</v>
      </c>
      <c r="M440" s="150">
        <f t="shared" si="203"/>
        <v>17354646.140000001</v>
      </c>
      <c r="N440" s="150">
        <f t="shared" si="203"/>
        <v>23643128.34</v>
      </c>
      <c r="O440" s="150">
        <f t="shared" si="203"/>
        <v>9362754.5299999993</v>
      </c>
      <c r="P440" s="150">
        <f>P80+P167+P248+P305+P434</f>
        <v>13274223.370000001</v>
      </c>
      <c r="Q440" s="150">
        <f>Q80+Q167+Q248+Q305+Q434</f>
        <v>12711387.040000001</v>
      </c>
      <c r="R440" s="151"/>
      <c r="S440" s="152"/>
      <c r="T440" s="151"/>
      <c r="U440" s="152"/>
      <c r="V440" s="151"/>
      <c r="W440" s="151"/>
      <c r="X440" s="148"/>
      <c r="Y440" s="148"/>
      <c r="Z440" s="148"/>
      <c r="AA440" s="148"/>
      <c r="AB440" s="151"/>
      <c r="AC440" s="151"/>
      <c r="AD440" s="151"/>
      <c r="AE440" s="153"/>
    </row>
    <row r="441" spans="1:31" s="154" customFormat="1" ht="31.5" customHeight="1" x14ac:dyDescent="0.25">
      <c r="A441" s="148"/>
      <c r="B441" s="148"/>
      <c r="C441" s="148"/>
      <c r="D441" s="148"/>
      <c r="E441" s="149" t="s">
        <v>11</v>
      </c>
      <c r="F441" s="150">
        <f t="shared" ref="F441:Q441" si="204">F81+F168+F249+F306+F435</f>
        <v>100495369.71000001</v>
      </c>
      <c r="G441" s="150">
        <f t="shared" si="204"/>
        <v>6592427.8500000006</v>
      </c>
      <c r="H441" s="150">
        <f t="shared" si="204"/>
        <v>7371719.5200000005</v>
      </c>
      <c r="I441" s="150">
        <f t="shared" si="204"/>
        <v>6136371.5299999993</v>
      </c>
      <c r="J441" s="150">
        <f t="shared" si="204"/>
        <v>10605903.949999999</v>
      </c>
      <c r="K441" s="150">
        <f t="shared" si="204"/>
        <v>6463324.3899999997</v>
      </c>
      <c r="L441" s="150">
        <f t="shared" si="204"/>
        <v>2118879.9899999998</v>
      </c>
      <c r="M441" s="150">
        <f t="shared" si="204"/>
        <v>2514610.2300000004</v>
      </c>
      <c r="N441" s="150">
        <f t="shared" si="204"/>
        <v>10749815.700000001</v>
      </c>
      <c r="O441" s="150">
        <f t="shared" si="204"/>
        <v>9217418.5299999993</v>
      </c>
      <c r="P441" s="150">
        <f t="shared" si="204"/>
        <v>10692507.880000001</v>
      </c>
      <c r="Q441" s="150">
        <f t="shared" si="204"/>
        <v>10129671.550000001</v>
      </c>
      <c r="R441" s="151"/>
      <c r="S441" s="152"/>
      <c r="T441" s="151"/>
      <c r="U441" s="152"/>
      <c r="V441" s="151"/>
      <c r="W441" s="151"/>
      <c r="X441" s="148"/>
      <c r="Y441" s="148"/>
      <c r="Z441" s="148"/>
      <c r="AA441" s="148"/>
      <c r="AB441" s="151"/>
      <c r="AC441" s="151"/>
      <c r="AD441" s="151"/>
      <c r="AE441" s="153"/>
    </row>
    <row r="442" spans="1:31" s="154" customFormat="1" ht="30" customHeight="1" x14ac:dyDescent="0.25">
      <c r="A442" s="148"/>
      <c r="B442" s="148"/>
      <c r="C442" s="148"/>
      <c r="D442" s="148"/>
      <c r="E442" s="149" t="s">
        <v>12</v>
      </c>
      <c r="F442" s="150">
        <f t="shared" ref="F442:Q442" si="205">F82+F169+F250+F307+F436</f>
        <v>42895775.959999993</v>
      </c>
      <c r="G442" s="150">
        <f t="shared" si="205"/>
        <v>101105</v>
      </c>
      <c r="H442" s="150">
        <f t="shared" si="205"/>
        <v>1403999.4100000001</v>
      </c>
      <c r="I442" s="150">
        <f t="shared" si="205"/>
        <v>104693</v>
      </c>
      <c r="J442" s="150">
        <f t="shared" si="205"/>
        <v>101182</v>
      </c>
      <c r="K442" s="150">
        <f t="shared" si="205"/>
        <v>115738</v>
      </c>
      <c r="L442" s="150">
        <f t="shared" si="205"/>
        <v>4775136.72</v>
      </c>
      <c r="M442" s="150">
        <f t="shared" si="205"/>
        <v>14840035.91</v>
      </c>
      <c r="N442" s="150">
        <f t="shared" si="205"/>
        <v>12893312.640000001</v>
      </c>
      <c r="O442" s="150">
        <f t="shared" si="205"/>
        <v>145336</v>
      </c>
      <c r="P442" s="150">
        <f t="shared" si="205"/>
        <v>2581715.4900000002</v>
      </c>
      <c r="Q442" s="150">
        <f t="shared" si="205"/>
        <v>2581715.4900000002</v>
      </c>
      <c r="R442" s="151"/>
      <c r="S442" s="152"/>
      <c r="T442" s="151"/>
      <c r="U442" s="152"/>
      <c r="V442" s="151"/>
      <c r="W442" s="151"/>
      <c r="X442" s="148"/>
      <c r="Y442" s="148"/>
      <c r="Z442" s="148"/>
      <c r="AA442" s="148"/>
      <c r="AB442" s="151"/>
      <c r="AC442" s="151"/>
      <c r="AD442" s="151"/>
      <c r="AE442" s="153"/>
    </row>
    <row r="443" spans="1:31" s="154" customFormat="1" ht="28.5" x14ac:dyDescent="0.25">
      <c r="A443" s="148"/>
      <c r="B443" s="148"/>
      <c r="C443" s="148"/>
      <c r="D443" s="148"/>
      <c r="E443" s="149" t="s">
        <v>13</v>
      </c>
      <c r="F443" s="150">
        <f t="shared" ref="F443:Q443" si="206">F83+F170+F251+F308+F437</f>
        <v>0</v>
      </c>
      <c r="G443" s="150">
        <f t="shared" si="206"/>
        <v>0</v>
      </c>
      <c r="H443" s="150">
        <f t="shared" si="206"/>
        <v>0</v>
      </c>
      <c r="I443" s="150">
        <f t="shared" si="206"/>
        <v>0</v>
      </c>
      <c r="J443" s="150">
        <f t="shared" si="206"/>
        <v>0</v>
      </c>
      <c r="K443" s="150">
        <f t="shared" si="206"/>
        <v>0</v>
      </c>
      <c r="L443" s="150">
        <f t="shared" si="206"/>
        <v>0</v>
      </c>
      <c r="M443" s="150">
        <f t="shared" si="206"/>
        <v>0</v>
      </c>
      <c r="N443" s="150">
        <f t="shared" si="206"/>
        <v>0</v>
      </c>
      <c r="O443" s="150">
        <f t="shared" si="206"/>
        <v>0</v>
      </c>
      <c r="P443" s="150">
        <f t="shared" si="206"/>
        <v>0</v>
      </c>
      <c r="Q443" s="150">
        <f t="shared" si="206"/>
        <v>0</v>
      </c>
      <c r="R443" s="151"/>
      <c r="S443" s="152"/>
      <c r="T443" s="151"/>
      <c r="U443" s="152"/>
      <c r="V443" s="151"/>
      <c r="W443" s="151"/>
      <c r="X443" s="148"/>
      <c r="Y443" s="148"/>
      <c r="Z443" s="148"/>
      <c r="AA443" s="148"/>
      <c r="AB443" s="151"/>
      <c r="AC443" s="151"/>
      <c r="AD443" s="151"/>
      <c r="AE443" s="153"/>
    </row>
    <row r="444" spans="1:31" s="154" customFormat="1" ht="19.5" customHeight="1" x14ac:dyDescent="0.25">
      <c r="A444" s="148"/>
      <c r="B444" s="148"/>
      <c r="C444" s="148"/>
      <c r="D444" s="148"/>
      <c r="E444" s="149" t="s">
        <v>14</v>
      </c>
      <c r="F444" s="150">
        <f t="shared" ref="F444:Q444" si="207">F84+F171+F252+F309+F438</f>
        <v>0</v>
      </c>
      <c r="G444" s="150">
        <f t="shared" si="207"/>
        <v>0</v>
      </c>
      <c r="H444" s="150">
        <f t="shared" si="207"/>
        <v>0</v>
      </c>
      <c r="I444" s="150">
        <f t="shared" si="207"/>
        <v>0</v>
      </c>
      <c r="J444" s="150">
        <f t="shared" si="207"/>
        <v>0</v>
      </c>
      <c r="K444" s="150">
        <f t="shared" si="207"/>
        <v>0</v>
      </c>
      <c r="L444" s="150">
        <f t="shared" si="207"/>
        <v>0</v>
      </c>
      <c r="M444" s="150">
        <f t="shared" si="207"/>
        <v>0</v>
      </c>
      <c r="N444" s="150">
        <f t="shared" si="207"/>
        <v>0</v>
      </c>
      <c r="O444" s="150">
        <f t="shared" si="207"/>
        <v>0</v>
      </c>
      <c r="P444" s="150">
        <f t="shared" si="207"/>
        <v>0</v>
      </c>
      <c r="Q444" s="150">
        <f t="shared" si="207"/>
        <v>0</v>
      </c>
      <c r="R444" s="151"/>
      <c r="S444" s="152"/>
      <c r="T444" s="151"/>
      <c r="U444" s="152"/>
      <c r="V444" s="151"/>
      <c r="W444" s="151"/>
      <c r="X444" s="148"/>
      <c r="Y444" s="148"/>
      <c r="Z444" s="148"/>
      <c r="AA444" s="148"/>
      <c r="AB444" s="151"/>
      <c r="AC444" s="151"/>
      <c r="AD444" s="151"/>
      <c r="AE444" s="153"/>
    </row>
    <row r="446" spans="1:31" x14ac:dyDescent="0.25">
      <c r="O446" s="13"/>
      <c r="P446" s="19"/>
      <c r="Q446" s="19"/>
    </row>
    <row r="447" spans="1:31" x14ac:dyDescent="0.25">
      <c r="N447" s="13"/>
      <c r="O447" s="13"/>
      <c r="P447" s="13"/>
      <c r="Q447" s="13"/>
    </row>
    <row r="448" spans="1:31" x14ac:dyDescent="0.25">
      <c r="N448" s="13"/>
      <c r="O448" s="13"/>
      <c r="P448" s="13"/>
      <c r="Q448" s="13"/>
    </row>
  </sheetData>
  <mergeCells count="1159">
    <mergeCell ref="A193:A198"/>
    <mergeCell ref="B193:B198"/>
    <mergeCell ref="C193:C198"/>
    <mergeCell ref="D193:D198"/>
    <mergeCell ref="R193:R198"/>
    <mergeCell ref="S193:S198"/>
    <mergeCell ref="T193:T198"/>
    <mergeCell ref="U193:U198"/>
    <mergeCell ref="V193:V198"/>
    <mergeCell ref="W193:W198"/>
    <mergeCell ref="X193:X198"/>
    <mergeCell ref="Y193:Y198"/>
    <mergeCell ref="Z193:Z198"/>
    <mergeCell ref="AA193:AA198"/>
    <mergeCell ref="AB193:AB198"/>
    <mergeCell ref="AC193:AC198"/>
    <mergeCell ref="AD193:AD198"/>
    <mergeCell ref="A136:A141"/>
    <mergeCell ref="B136:B141"/>
    <mergeCell ref="C136:C141"/>
    <mergeCell ref="D136:D141"/>
    <mergeCell ref="R136:R141"/>
    <mergeCell ref="S136:S141"/>
    <mergeCell ref="T136:T141"/>
    <mergeCell ref="U136:U141"/>
    <mergeCell ref="V136:V141"/>
    <mergeCell ref="W136:W141"/>
    <mergeCell ref="X136:X141"/>
    <mergeCell ref="Y136:Y141"/>
    <mergeCell ref="Z136:Z141"/>
    <mergeCell ref="AA136:AA141"/>
    <mergeCell ref="AB136:AB141"/>
    <mergeCell ref="AC136:AC141"/>
    <mergeCell ref="AD136:AD141"/>
    <mergeCell ref="A49:A54"/>
    <mergeCell ref="B49:B54"/>
    <mergeCell ref="C49:C54"/>
    <mergeCell ref="D49:D54"/>
    <mergeCell ref="R49:R54"/>
    <mergeCell ref="S49:S54"/>
    <mergeCell ref="T49:T54"/>
    <mergeCell ref="U49:U54"/>
    <mergeCell ref="V49:V54"/>
    <mergeCell ref="W49:W54"/>
    <mergeCell ref="X49:X54"/>
    <mergeCell ref="Y49:Y54"/>
    <mergeCell ref="Z49:Z54"/>
    <mergeCell ref="AA49:AA54"/>
    <mergeCell ref="AB49:AB54"/>
    <mergeCell ref="AC49:AC54"/>
    <mergeCell ref="AD49:AD54"/>
    <mergeCell ref="A6:AD6"/>
    <mergeCell ref="A7:AD7"/>
    <mergeCell ref="A8:AD8"/>
    <mergeCell ref="AC247:AC252"/>
    <mergeCell ref="AB205:AB210"/>
    <mergeCell ref="AB211:AB216"/>
    <mergeCell ref="A298:A303"/>
    <mergeCell ref="B298:B303"/>
    <mergeCell ref="C298:C303"/>
    <mergeCell ref="D298:D303"/>
    <mergeCell ref="R292:R297"/>
    <mergeCell ref="S292:S297"/>
    <mergeCell ref="R298:R303"/>
    <mergeCell ref="S298:S303"/>
    <mergeCell ref="V280:V285"/>
    <mergeCell ref="W280:W285"/>
    <mergeCell ref="X280:X285"/>
    <mergeCell ref="X241:X246"/>
    <mergeCell ref="U262:U267"/>
    <mergeCell ref="D274:D279"/>
    <mergeCell ref="D241:D246"/>
    <mergeCell ref="S247:S252"/>
    <mergeCell ref="S268:S273"/>
    <mergeCell ref="B262:B267"/>
    <mergeCell ref="C262:C267"/>
    <mergeCell ref="D262:D267"/>
    <mergeCell ref="A247:D252"/>
    <mergeCell ref="A286:A291"/>
    <mergeCell ref="B286:B291"/>
    <mergeCell ref="C286:C291"/>
    <mergeCell ref="D286:D291"/>
    <mergeCell ref="S286:S291"/>
    <mergeCell ref="AD241:AD246"/>
    <mergeCell ref="AA229:AA234"/>
    <mergeCell ref="Y229:Y234"/>
    <mergeCell ref="Z229:Z234"/>
    <mergeCell ref="Z235:Z240"/>
    <mergeCell ref="AA223:AA228"/>
    <mergeCell ref="AB223:AB228"/>
    <mergeCell ref="AC223:AC228"/>
    <mergeCell ref="AD223:AD228"/>
    <mergeCell ref="X187:X192"/>
    <mergeCell ref="AA181:AA186"/>
    <mergeCell ref="Y235:Y240"/>
    <mergeCell ref="U217:U222"/>
    <mergeCell ref="AA142:AA147"/>
    <mergeCell ref="AA241:AA246"/>
    <mergeCell ref="AB241:AB246"/>
    <mergeCell ref="AC241:AC246"/>
    <mergeCell ref="X148:X153"/>
    <mergeCell ref="X160:X165"/>
    <mergeCell ref="X217:X222"/>
    <mergeCell ref="Z217:Z222"/>
    <mergeCell ref="AA217:AA222"/>
    <mergeCell ref="AC205:AC210"/>
    <mergeCell ref="AD205:AD210"/>
    <mergeCell ref="Z175:Z180"/>
    <mergeCell ref="AC175:AC180"/>
    <mergeCell ref="AD217:AD222"/>
    <mergeCell ref="AD187:AD192"/>
    <mergeCell ref="AB154:AB159"/>
    <mergeCell ref="Z154:Z159"/>
    <mergeCell ref="Z205:Z210"/>
    <mergeCell ref="Y142:Y147"/>
    <mergeCell ref="AD88:AD93"/>
    <mergeCell ref="AC148:AC153"/>
    <mergeCell ref="Y112:Y117"/>
    <mergeCell ref="AD199:AD204"/>
    <mergeCell ref="AA175:AA180"/>
    <mergeCell ref="AB175:AB180"/>
    <mergeCell ref="Z181:Z186"/>
    <mergeCell ref="AD235:AD240"/>
    <mergeCell ref="AD106:AD111"/>
    <mergeCell ref="AC94:AC99"/>
    <mergeCell ref="AA112:AA117"/>
    <mergeCell ref="AD112:AD117"/>
    <mergeCell ref="AD124:AD129"/>
    <mergeCell ref="AB94:AB99"/>
    <mergeCell ref="AA124:AA129"/>
    <mergeCell ref="Z94:Z99"/>
    <mergeCell ref="Y100:Y105"/>
    <mergeCell ref="Z100:Z105"/>
    <mergeCell ref="AA148:AA153"/>
    <mergeCell ref="AA154:AA159"/>
    <mergeCell ref="Z112:Z117"/>
    <mergeCell ref="AC229:AC234"/>
    <mergeCell ref="AD166:AD171"/>
    <mergeCell ref="AB166:AB171"/>
    <mergeCell ref="AD160:AD165"/>
    <mergeCell ref="Y160:Y165"/>
    <mergeCell ref="Z160:Z165"/>
    <mergeCell ref="AA160:AA165"/>
    <mergeCell ref="Y217:Y222"/>
    <mergeCell ref="AA205:AA210"/>
    <mergeCell ref="AC217:AC222"/>
    <mergeCell ref="AB130:AB135"/>
    <mergeCell ref="AD43:AD48"/>
    <mergeCell ref="U61:U66"/>
    <mergeCell ref="AC112:AC117"/>
    <mergeCell ref="AC100:AC105"/>
    <mergeCell ref="AD100:AD105"/>
    <mergeCell ref="Y43:Y48"/>
    <mergeCell ref="Z43:Z48"/>
    <mergeCell ref="AA43:AA48"/>
    <mergeCell ref="AC130:AC135"/>
    <mergeCell ref="AD130:AD135"/>
    <mergeCell ref="AC142:AC147"/>
    <mergeCell ref="AD142:AD147"/>
    <mergeCell ref="Y61:Y66"/>
    <mergeCell ref="Z61:Z66"/>
    <mergeCell ref="AA61:AA66"/>
    <mergeCell ref="U112:U117"/>
    <mergeCell ref="V112:V117"/>
    <mergeCell ref="Y67:Y72"/>
    <mergeCell ref="Z67:Z72"/>
    <mergeCell ref="V67:V72"/>
    <mergeCell ref="AC73:AC78"/>
    <mergeCell ref="AD73:AD78"/>
    <mergeCell ref="AB73:AB78"/>
    <mergeCell ref="AA88:AA93"/>
    <mergeCell ref="AB88:AB93"/>
    <mergeCell ref="AC124:AC129"/>
    <mergeCell ref="AA67:AA72"/>
    <mergeCell ref="Y88:Y93"/>
    <mergeCell ref="Z88:Z93"/>
    <mergeCell ref="AD67:AD72"/>
    <mergeCell ref="AD94:AD99"/>
    <mergeCell ref="V94:V99"/>
    <mergeCell ref="E10:Q10"/>
    <mergeCell ref="AB67:AB72"/>
    <mergeCell ref="AC67:AC72"/>
    <mergeCell ref="R154:R159"/>
    <mergeCell ref="S160:S165"/>
    <mergeCell ref="T160:T165"/>
    <mergeCell ref="U160:U165"/>
    <mergeCell ref="V160:V165"/>
    <mergeCell ref="T148:T153"/>
    <mergeCell ref="U148:U153"/>
    <mergeCell ref="V148:V153"/>
    <mergeCell ref="W148:W153"/>
    <mergeCell ref="AA100:AA105"/>
    <mergeCell ref="AB235:AB240"/>
    <mergeCell ref="AC235:AC240"/>
    <mergeCell ref="AB142:AB147"/>
    <mergeCell ref="AA79:AA84"/>
    <mergeCell ref="AB112:AB117"/>
    <mergeCell ref="R100:R105"/>
    <mergeCell ref="S100:S105"/>
    <mergeCell ref="U100:U105"/>
    <mergeCell ref="V100:V105"/>
    <mergeCell ref="W100:W105"/>
    <mergeCell ref="X100:X105"/>
    <mergeCell ref="X154:X159"/>
    <mergeCell ref="S148:S153"/>
    <mergeCell ref="W112:W117"/>
    <mergeCell ref="X112:X117"/>
    <mergeCell ref="W154:W159"/>
    <mergeCell ref="R106:R111"/>
    <mergeCell ref="S106:S111"/>
    <mergeCell ref="Y94:Y99"/>
    <mergeCell ref="A274:A279"/>
    <mergeCell ref="B274:B279"/>
    <mergeCell ref="AC421:AC426"/>
    <mergeCell ref="G11:Q11"/>
    <mergeCell ref="C106:C111"/>
    <mergeCell ref="C154:C159"/>
    <mergeCell ref="D154:D159"/>
    <mergeCell ref="D106:D111"/>
    <mergeCell ref="C160:C165"/>
    <mergeCell ref="C217:C222"/>
    <mergeCell ref="R112:R117"/>
    <mergeCell ref="T100:T105"/>
    <mergeCell ref="S130:S135"/>
    <mergeCell ref="V130:V135"/>
    <mergeCell ref="W130:W135"/>
    <mergeCell ref="S154:S159"/>
    <mergeCell ref="T154:T159"/>
    <mergeCell ref="U154:U159"/>
    <mergeCell ref="C94:C99"/>
    <mergeCell ref="D94:D99"/>
    <mergeCell ref="D112:D117"/>
    <mergeCell ref="W160:W165"/>
    <mergeCell ref="R55:R60"/>
    <mergeCell ref="S55:S60"/>
    <mergeCell ref="T55:T60"/>
    <mergeCell ref="U55:U60"/>
    <mergeCell ref="V55:V60"/>
    <mergeCell ref="W55:W60"/>
    <mergeCell ref="A79:D84"/>
    <mergeCell ref="A67:A72"/>
    <mergeCell ref="B67:B72"/>
    <mergeCell ref="C67:C72"/>
    <mergeCell ref="B331:B336"/>
    <mergeCell ref="C331:C336"/>
    <mergeCell ref="D331:D336"/>
    <mergeCell ref="R331:R336"/>
    <mergeCell ref="S331:S336"/>
    <mergeCell ref="T331:T336"/>
    <mergeCell ref="U331:U336"/>
    <mergeCell ref="V331:V336"/>
    <mergeCell ref="W331:W336"/>
    <mergeCell ref="X331:X336"/>
    <mergeCell ref="Y331:Y336"/>
    <mergeCell ref="Z331:Z336"/>
    <mergeCell ref="AA331:AA336"/>
    <mergeCell ref="C385:C390"/>
    <mergeCell ref="R427:R432"/>
    <mergeCell ref="A292:A297"/>
    <mergeCell ref="A415:A420"/>
    <mergeCell ref="B415:B420"/>
    <mergeCell ref="C415:C420"/>
    <mergeCell ref="D415:D420"/>
    <mergeCell ref="R415:R420"/>
    <mergeCell ref="S415:S420"/>
    <mergeCell ref="T415:T420"/>
    <mergeCell ref="C421:C426"/>
    <mergeCell ref="D421:D426"/>
    <mergeCell ref="R421:R426"/>
    <mergeCell ref="S421:S426"/>
    <mergeCell ref="T421:T426"/>
    <mergeCell ref="U421:U426"/>
    <mergeCell ref="V421:V426"/>
    <mergeCell ref="R391:R396"/>
    <mergeCell ref="B373:B378"/>
    <mergeCell ref="AD391:AD396"/>
    <mergeCell ref="AC427:AC432"/>
    <mergeCell ref="S427:S432"/>
    <mergeCell ref="T427:T432"/>
    <mergeCell ref="U427:U432"/>
    <mergeCell ref="V427:V432"/>
    <mergeCell ref="A268:A273"/>
    <mergeCell ref="B268:B273"/>
    <mergeCell ref="C268:C273"/>
    <mergeCell ref="U361:U366"/>
    <mergeCell ref="S313:S318"/>
    <mergeCell ref="R313:R318"/>
    <mergeCell ref="U355:U360"/>
    <mergeCell ref="V355:V360"/>
    <mergeCell ref="C355:C360"/>
    <mergeCell ref="D355:D360"/>
    <mergeCell ref="C274:C279"/>
    <mergeCell ref="D280:D285"/>
    <mergeCell ref="AB268:AB273"/>
    <mergeCell ref="AB313:AB318"/>
    <mergeCell ref="AB319:AB324"/>
    <mergeCell ref="AB325:AB330"/>
    <mergeCell ref="AB304:AB309"/>
    <mergeCell ref="D292:D297"/>
    <mergeCell ref="A280:A285"/>
    <mergeCell ref="B280:B285"/>
    <mergeCell ref="C280:C285"/>
    <mergeCell ref="D268:D273"/>
    <mergeCell ref="AD331:AD336"/>
    <mergeCell ref="AC268:AC273"/>
    <mergeCell ref="AC298:AC303"/>
    <mergeCell ref="R286:R291"/>
    <mergeCell ref="AD343:AD348"/>
    <mergeCell ref="X337:X342"/>
    <mergeCell ref="X427:X432"/>
    <mergeCell ref="X391:X396"/>
    <mergeCell ref="AC439:AC444"/>
    <mergeCell ref="AD439:AD444"/>
    <mergeCell ref="AB421:AB426"/>
    <mergeCell ref="AD421:AD426"/>
    <mergeCell ref="AA427:AA432"/>
    <mergeCell ref="AB427:AB432"/>
    <mergeCell ref="Y439:Y444"/>
    <mergeCell ref="AC433:AC438"/>
    <mergeCell ref="AD433:AD438"/>
    <mergeCell ref="AC403:AC408"/>
    <mergeCell ref="AD403:AD408"/>
    <mergeCell ref="AB361:AB366"/>
    <mergeCell ref="AC361:AC366"/>
    <mergeCell ref="AD361:AD366"/>
    <mergeCell ref="AD379:AD384"/>
    <mergeCell ref="AC385:AC390"/>
    <mergeCell ref="AC379:AC384"/>
    <mergeCell ref="AA367:AA372"/>
    <mergeCell ref="AA379:AA384"/>
    <mergeCell ref="AA415:AA420"/>
    <mergeCell ref="Y409:Y414"/>
    <mergeCell ref="Z409:Z414"/>
    <mergeCell ref="Y427:Y432"/>
    <mergeCell ref="Z427:Z432"/>
    <mergeCell ref="AB433:AB438"/>
    <mergeCell ref="AC349:AC354"/>
    <mergeCell ref="AD349:AD354"/>
    <mergeCell ref="AC373:AC378"/>
    <mergeCell ref="AD397:AD402"/>
    <mergeCell ref="AC367:AC372"/>
    <mergeCell ref="AD367:AD372"/>
    <mergeCell ref="AC397:AC402"/>
    <mergeCell ref="AD427:AD432"/>
    <mergeCell ref="AD55:AD60"/>
    <mergeCell ref="R61:R66"/>
    <mergeCell ref="S61:S66"/>
    <mergeCell ref="T61:T66"/>
    <mergeCell ref="R361:R366"/>
    <mergeCell ref="AD385:AD390"/>
    <mergeCell ref="AD415:AD420"/>
    <mergeCell ref="AC391:AC396"/>
    <mergeCell ref="R355:R360"/>
    <mergeCell ref="S355:S360"/>
    <mergeCell ref="Y379:Y384"/>
    <mergeCell ref="X373:X378"/>
    <mergeCell ref="V349:V354"/>
    <mergeCell ref="R409:R414"/>
    <mergeCell ref="W373:W378"/>
    <mergeCell ref="AC286:AC291"/>
    <mergeCell ref="AD409:AD414"/>
    <mergeCell ref="T268:T273"/>
    <mergeCell ref="V313:V318"/>
    <mergeCell ref="U313:U318"/>
    <mergeCell ref="X88:X93"/>
    <mergeCell ref="S349:S354"/>
    <mergeCell ref="X205:X210"/>
    <mergeCell ref="AA211:AA216"/>
    <mergeCell ref="AD175:AD180"/>
    <mergeCell ref="AC337:AC342"/>
    <mergeCell ref="AD337:AD342"/>
    <mergeCell ref="AD298:AD303"/>
    <mergeCell ref="AC331:AC336"/>
    <mergeCell ref="AC409:AC414"/>
    <mergeCell ref="X397:X402"/>
    <mergeCell ref="AA409:AA414"/>
    <mergeCell ref="R397:R402"/>
    <mergeCell ref="U391:U396"/>
    <mergeCell ref="Y391:Y396"/>
    <mergeCell ref="AA397:AA402"/>
    <mergeCell ref="S391:S396"/>
    <mergeCell ref="Z397:Z402"/>
    <mergeCell ref="A361:A366"/>
    <mergeCell ref="C397:C402"/>
    <mergeCell ref="D397:D402"/>
    <mergeCell ref="D391:D396"/>
    <mergeCell ref="S409:S414"/>
    <mergeCell ref="C373:C378"/>
    <mergeCell ref="U385:U390"/>
    <mergeCell ref="X385:X390"/>
    <mergeCell ref="W385:W390"/>
    <mergeCell ref="V385:V390"/>
    <mergeCell ref="D367:D372"/>
    <mergeCell ref="R367:R372"/>
    <mergeCell ref="S367:S372"/>
    <mergeCell ref="T367:T372"/>
    <mergeCell ref="U367:U372"/>
    <mergeCell ref="V367:V372"/>
    <mergeCell ref="W367:W372"/>
    <mergeCell ref="S337:S342"/>
    <mergeCell ref="T409:T414"/>
    <mergeCell ref="AB331:AB336"/>
    <mergeCell ref="AD373:AD378"/>
    <mergeCell ref="AC415:AC420"/>
    <mergeCell ref="B292:B297"/>
    <mergeCell ref="C292:C297"/>
    <mergeCell ref="X409:X414"/>
    <mergeCell ref="X361:X366"/>
    <mergeCell ref="Y361:Y366"/>
    <mergeCell ref="X367:X372"/>
    <mergeCell ref="X94:X99"/>
    <mergeCell ref="S94:S99"/>
    <mergeCell ref="S112:S117"/>
    <mergeCell ref="AB229:AB234"/>
    <mergeCell ref="Z319:Z324"/>
    <mergeCell ref="U337:U342"/>
    <mergeCell ref="T337:T342"/>
    <mergeCell ref="AB280:AB285"/>
    <mergeCell ref="R319:R324"/>
    <mergeCell ref="AA262:AA267"/>
    <mergeCell ref="T235:T240"/>
    <mergeCell ref="X319:X324"/>
    <mergeCell ref="U373:U378"/>
    <mergeCell ref="V379:V384"/>
    <mergeCell ref="T397:T402"/>
    <mergeCell ref="U397:U402"/>
    <mergeCell ref="D385:D390"/>
    <mergeCell ref="Z403:Z408"/>
    <mergeCell ref="S385:S390"/>
    <mergeCell ref="AC304:AC309"/>
    <mergeCell ref="AC343:AC348"/>
    <mergeCell ref="R268:R273"/>
    <mergeCell ref="R142:R147"/>
    <mergeCell ref="S142:S147"/>
    <mergeCell ref="T142:T147"/>
    <mergeCell ref="AB415:AB420"/>
    <mergeCell ref="Z391:Z396"/>
    <mergeCell ref="W247:W252"/>
    <mergeCell ref="W256:W261"/>
    <mergeCell ref="S361:S366"/>
    <mergeCell ref="T361:T366"/>
    <mergeCell ref="Y367:Y372"/>
    <mergeCell ref="Z367:Z372"/>
    <mergeCell ref="Z361:Z366"/>
    <mergeCell ref="D361:D366"/>
    <mergeCell ref="Y415:Y420"/>
    <mergeCell ref="C367:C372"/>
    <mergeCell ref="V409:V414"/>
    <mergeCell ref="W409:W414"/>
    <mergeCell ref="R379:R384"/>
    <mergeCell ref="T385:T390"/>
    <mergeCell ref="S379:S384"/>
    <mergeCell ref="S373:S378"/>
    <mergeCell ref="S325:S330"/>
    <mergeCell ref="R325:R330"/>
    <mergeCell ref="T304:T309"/>
    <mergeCell ref="U304:U309"/>
    <mergeCell ref="R304:R309"/>
    <mergeCell ref="S304:S309"/>
    <mergeCell ref="V403:V408"/>
    <mergeCell ref="C337:C342"/>
    <mergeCell ref="W361:W366"/>
    <mergeCell ref="R280:R285"/>
    <mergeCell ref="S280:S285"/>
    <mergeCell ref="T280:T285"/>
    <mergeCell ref="R403:R408"/>
    <mergeCell ref="S403:S408"/>
    <mergeCell ref="AC274:AC279"/>
    <mergeCell ref="AD274:AD279"/>
    <mergeCell ref="AA373:AA378"/>
    <mergeCell ref="W274:W279"/>
    <mergeCell ref="AD229:AD234"/>
    <mergeCell ref="AA235:AA240"/>
    <mergeCell ref="AA187:AA192"/>
    <mergeCell ref="AB124:AB129"/>
    <mergeCell ref="U241:U246"/>
    <mergeCell ref="V241:V246"/>
    <mergeCell ref="W241:W246"/>
    <mergeCell ref="V181:V186"/>
    <mergeCell ref="W181:W186"/>
    <mergeCell ref="Y256:Y261"/>
    <mergeCell ref="AA256:AA261"/>
    <mergeCell ref="Z223:Z228"/>
    <mergeCell ref="Z256:Z261"/>
    <mergeCell ref="X262:X267"/>
    <mergeCell ref="AB160:AB165"/>
    <mergeCell ref="AD286:AD291"/>
    <mergeCell ref="AC292:AC297"/>
    <mergeCell ref="AD292:AD297"/>
    <mergeCell ref="AC181:AC186"/>
    <mergeCell ref="AD181:AD186"/>
    <mergeCell ref="AC187:AC192"/>
    <mergeCell ref="AC160:AC165"/>
    <mergeCell ref="V361:V366"/>
    <mergeCell ref="AB217:AB222"/>
    <mergeCell ref="AB247:AB252"/>
    <mergeCell ref="AA247:AA252"/>
    <mergeCell ref="X223:X228"/>
    <mergeCell ref="AD304:AD309"/>
    <mergeCell ref="AD247:AD252"/>
    <mergeCell ref="AC211:AC216"/>
    <mergeCell ref="AD19:AD24"/>
    <mergeCell ref="AC25:AC30"/>
    <mergeCell ref="AD25:AD30"/>
    <mergeCell ref="AC31:AC36"/>
    <mergeCell ref="AD31:AD36"/>
    <mergeCell ref="AC37:AC42"/>
    <mergeCell ref="AD37:AD42"/>
    <mergeCell ref="AC79:AC84"/>
    <mergeCell ref="AD79:AD84"/>
    <mergeCell ref="D217:D222"/>
    <mergeCell ref="AC19:AC24"/>
    <mergeCell ref="AB43:AB48"/>
    <mergeCell ref="S217:S222"/>
    <mergeCell ref="T217:T222"/>
    <mergeCell ref="AA73:AA78"/>
    <mergeCell ref="AB148:AB153"/>
    <mergeCell ref="R148:R153"/>
    <mergeCell ref="AC199:AC204"/>
    <mergeCell ref="AC154:AC159"/>
    <mergeCell ref="AD154:AD159"/>
    <mergeCell ref="T130:T135"/>
    <mergeCell ref="AC61:AC66"/>
    <mergeCell ref="AD61:AD66"/>
    <mergeCell ref="R88:R93"/>
    <mergeCell ref="S88:S93"/>
    <mergeCell ref="AA130:AA135"/>
    <mergeCell ref="W175:W180"/>
    <mergeCell ref="AD211:AD216"/>
    <mergeCell ref="AD148:AD153"/>
    <mergeCell ref="AC166:AC171"/>
    <mergeCell ref="AB181:AB186"/>
    <mergeCell ref="AB187:AB192"/>
    <mergeCell ref="AB199:AB204"/>
    <mergeCell ref="C73:C78"/>
    <mergeCell ref="X181:X186"/>
    <mergeCell ref="W187:W192"/>
    <mergeCell ref="AA274:AA279"/>
    <mergeCell ref="AB274:AB279"/>
    <mergeCell ref="V154:V159"/>
    <mergeCell ref="S235:S240"/>
    <mergeCell ref="Z148:Z153"/>
    <mergeCell ref="AB256:AB261"/>
    <mergeCell ref="AB100:AB105"/>
    <mergeCell ref="V223:V228"/>
    <mergeCell ref="U142:U147"/>
    <mergeCell ref="V142:V147"/>
    <mergeCell ref="W142:W147"/>
    <mergeCell ref="X142:X147"/>
    <mergeCell ref="Y154:Y159"/>
    <mergeCell ref="Y148:Y153"/>
    <mergeCell ref="X229:X234"/>
    <mergeCell ref="Y223:Y228"/>
    <mergeCell ref="Y241:Y246"/>
    <mergeCell ref="Y211:Y216"/>
    <mergeCell ref="S199:S204"/>
    <mergeCell ref="T205:T210"/>
    <mergeCell ref="U205:U210"/>
    <mergeCell ref="V205:V210"/>
    <mergeCell ref="X247:X252"/>
    <mergeCell ref="X199:X204"/>
    <mergeCell ref="X211:X216"/>
    <mergeCell ref="Y175:Y180"/>
    <mergeCell ref="AB61:AB66"/>
    <mergeCell ref="AC43:AC48"/>
    <mergeCell ref="Z166:Z171"/>
    <mergeCell ref="Z142:Z147"/>
    <mergeCell ref="Y37:Y42"/>
    <mergeCell ref="Z37:Z42"/>
    <mergeCell ref="X55:X60"/>
    <mergeCell ref="Y55:Y60"/>
    <mergeCell ref="Z55:Z60"/>
    <mergeCell ref="AA55:AA60"/>
    <mergeCell ref="AB55:AB60"/>
    <mergeCell ref="AC55:AC60"/>
    <mergeCell ref="AC106:AC111"/>
    <mergeCell ref="AC88:AC93"/>
    <mergeCell ref="A37:A42"/>
    <mergeCell ref="S67:S72"/>
    <mergeCell ref="T67:T72"/>
    <mergeCell ref="U67:U72"/>
    <mergeCell ref="R94:R99"/>
    <mergeCell ref="V43:V48"/>
    <mergeCell ref="W43:W48"/>
    <mergeCell ref="X43:X48"/>
    <mergeCell ref="V61:V66"/>
    <mergeCell ref="R79:R84"/>
    <mergeCell ref="S79:S84"/>
    <mergeCell ref="T79:T84"/>
    <mergeCell ref="U79:U84"/>
    <mergeCell ref="U73:U78"/>
    <mergeCell ref="B37:B42"/>
    <mergeCell ref="R73:R78"/>
    <mergeCell ref="S73:S78"/>
    <mergeCell ref="T73:T78"/>
    <mergeCell ref="A385:A390"/>
    <mergeCell ref="W397:W402"/>
    <mergeCell ref="D160:D165"/>
    <mergeCell ref="R235:R240"/>
    <mergeCell ref="D211:D216"/>
    <mergeCell ref="U211:U216"/>
    <mergeCell ref="D199:D204"/>
    <mergeCell ref="B205:B210"/>
    <mergeCell ref="C205:C210"/>
    <mergeCell ref="B319:B324"/>
    <mergeCell ref="B181:B186"/>
    <mergeCell ref="C181:C186"/>
    <mergeCell ref="D181:D186"/>
    <mergeCell ref="U415:U420"/>
    <mergeCell ref="S397:S402"/>
    <mergeCell ref="D373:D378"/>
    <mergeCell ref="A409:A414"/>
    <mergeCell ref="B409:B414"/>
    <mergeCell ref="C409:C414"/>
    <mergeCell ref="A337:A342"/>
    <mergeCell ref="B337:B342"/>
    <mergeCell ref="D175:D180"/>
    <mergeCell ref="R166:R171"/>
    <mergeCell ref="S166:S171"/>
    <mergeCell ref="T166:T171"/>
    <mergeCell ref="A166:D171"/>
    <mergeCell ref="A223:A228"/>
    <mergeCell ref="A187:A192"/>
    <mergeCell ref="B187:B192"/>
    <mergeCell ref="C187:C192"/>
    <mergeCell ref="D187:D192"/>
    <mergeCell ref="S205:S210"/>
    <mergeCell ref="C37:C42"/>
    <mergeCell ref="D37:D42"/>
    <mergeCell ref="R37:R42"/>
    <mergeCell ref="S37:S42"/>
    <mergeCell ref="T37:T42"/>
    <mergeCell ref="U37:U42"/>
    <mergeCell ref="A55:A60"/>
    <mergeCell ref="B55:B60"/>
    <mergeCell ref="C55:C60"/>
    <mergeCell ref="A73:A78"/>
    <mergeCell ref="B73:B78"/>
    <mergeCell ref="V79:V84"/>
    <mergeCell ref="B385:B390"/>
    <mergeCell ref="B397:B402"/>
    <mergeCell ref="A355:A360"/>
    <mergeCell ref="B355:B360"/>
    <mergeCell ref="W262:W267"/>
    <mergeCell ref="U199:U204"/>
    <mergeCell ref="W217:W222"/>
    <mergeCell ref="W211:W216"/>
    <mergeCell ref="T355:T360"/>
    <mergeCell ref="A343:A348"/>
    <mergeCell ref="A235:A240"/>
    <mergeCell ref="B235:B240"/>
    <mergeCell ref="C235:C240"/>
    <mergeCell ref="D235:D240"/>
    <mergeCell ref="V217:V222"/>
    <mergeCell ref="T325:T330"/>
    <mergeCell ref="D379:D384"/>
    <mergeCell ref="T211:T216"/>
    <mergeCell ref="D229:D234"/>
    <mergeCell ref="C118:C123"/>
    <mergeCell ref="X256:X261"/>
    <mergeCell ref="V235:V240"/>
    <mergeCell ref="W235:W240"/>
    <mergeCell ref="X175:X180"/>
    <mergeCell ref="U229:U234"/>
    <mergeCell ref="A313:A318"/>
    <mergeCell ref="B313:B318"/>
    <mergeCell ref="B217:B222"/>
    <mergeCell ref="A312:AD312"/>
    <mergeCell ref="D325:D330"/>
    <mergeCell ref="R205:R210"/>
    <mergeCell ref="T199:T204"/>
    <mergeCell ref="V211:V216"/>
    <mergeCell ref="AB439:AB444"/>
    <mergeCell ref="AB337:AB342"/>
    <mergeCell ref="AB343:AB348"/>
    <mergeCell ref="AB349:AB354"/>
    <mergeCell ref="AB373:AB378"/>
    <mergeCell ref="AB379:AB384"/>
    <mergeCell ref="AB385:AB390"/>
    <mergeCell ref="AB391:AB396"/>
    <mergeCell ref="AB397:AB402"/>
    <mergeCell ref="AB403:AB408"/>
    <mergeCell ref="AA349:AA354"/>
    <mergeCell ref="AA385:AA390"/>
    <mergeCell ref="AA391:AA396"/>
    <mergeCell ref="Y355:Y360"/>
    <mergeCell ref="Z355:Z360"/>
    <mergeCell ref="AA403:AA408"/>
    <mergeCell ref="Y397:Y402"/>
    <mergeCell ref="Z415:Z420"/>
    <mergeCell ref="Z379:Z384"/>
    <mergeCell ref="Y385:Y390"/>
    <mergeCell ref="Z337:Z342"/>
    <mergeCell ref="Y343:Y348"/>
    <mergeCell ref="Z343:Z348"/>
    <mergeCell ref="Y349:Y354"/>
    <mergeCell ref="Y433:Y438"/>
    <mergeCell ref="AB367:AB372"/>
    <mergeCell ref="Y421:Y426"/>
    <mergeCell ref="Z421:Z426"/>
    <mergeCell ref="AB409:AB414"/>
    <mergeCell ref="AA421:AA426"/>
    <mergeCell ref="Y337:Y342"/>
    <mergeCell ref="Z439:Z444"/>
    <mergeCell ref="AA313:AA318"/>
    <mergeCell ref="U379:U384"/>
    <mergeCell ref="T379:T384"/>
    <mergeCell ref="W379:W384"/>
    <mergeCell ref="W433:W438"/>
    <mergeCell ref="U409:U414"/>
    <mergeCell ref="U433:U438"/>
    <mergeCell ref="Y319:Y324"/>
    <mergeCell ref="T349:T354"/>
    <mergeCell ref="X433:X438"/>
    <mergeCell ref="V391:V396"/>
    <mergeCell ref="X379:X384"/>
    <mergeCell ref="V415:V420"/>
    <mergeCell ref="W415:W420"/>
    <mergeCell ref="T433:T438"/>
    <mergeCell ref="U349:U354"/>
    <mergeCell ref="AA337:AA342"/>
    <mergeCell ref="X415:X420"/>
    <mergeCell ref="U325:U330"/>
    <mergeCell ref="AA361:AA366"/>
    <mergeCell ref="Z433:Z438"/>
    <mergeCell ref="AA433:AA438"/>
    <mergeCell ref="AA439:AA444"/>
    <mergeCell ref="W427:W432"/>
    <mergeCell ref="X304:X309"/>
    <mergeCell ref="AA304:AA309"/>
    <mergeCell ref="W319:W324"/>
    <mergeCell ref="U319:U324"/>
    <mergeCell ref="T319:T324"/>
    <mergeCell ref="V319:V324"/>
    <mergeCell ref="AA325:AA330"/>
    <mergeCell ref="X325:X330"/>
    <mergeCell ref="W325:W330"/>
    <mergeCell ref="X439:X444"/>
    <mergeCell ref="Y373:Y378"/>
    <mergeCell ref="Z373:Z378"/>
    <mergeCell ref="Y304:Y309"/>
    <mergeCell ref="Z304:Z309"/>
    <mergeCell ref="Y313:Y318"/>
    <mergeCell ref="Z313:Z318"/>
    <mergeCell ref="T391:T396"/>
    <mergeCell ref="U343:U348"/>
    <mergeCell ref="T343:T348"/>
    <mergeCell ref="V373:V378"/>
    <mergeCell ref="T373:T378"/>
    <mergeCell ref="W421:W426"/>
    <mergeCell ref="X421:X426"/>
    <mergeCell ref="X343:X348"/>
    <mergeCell ref="W343:W348"/>
    <mergeCell ref="V343:V348"/>
    <mergeCell ref="V397:V402"/>
    <mergeCell ref="V433:V438"/>
    <mergeCell ref="T403:T408"/>
    <mergeCell ref="U403:U408"/>
    <mergeCell ref="D409:D414"/>
    <mergeCell ref="C427:C432"/>
    <mergeCell ref="D427:D432"/>
    <mergeCell ref="A241:A246"/>
    <mergeCell ref="C241:C246"/>
    <mergeCell ref="Z274:Z279"/>
    <mergeCell ref="V304:V309"/>
    <mergeCell ref="A439:D444"/>
    <mergeCell ref="R439:R444"/>
    <mergeCell ref="S439:S444"/>
    <mergeCell ref="T439:T444"/>
    <mergeCell ref="U439:U444"/>
    <mergeCell ref="V439:V444"/>
    <mergeCell ref="W439:W444"/>
    <mergeCell ref="A349:A354"/>
    <mergeCell ref="B349:B354"/>
    <mergeCell ref="C349:C354"/>
    <mergeCell ref="D349:D354"/>
    <mergeCell ref="A391:A396"/>
    <mergeCell ref="B391:B396"/>
    <mergeCell ref="C391:C396"/>
    <mergeCell ref="A373:A378"/>
    <mergeCell ref="A325:A330"/>
    <mergeCell ref="A379:A384"/>
    <mergeCell ref="A331:A336"/>
    <mergeCell ref="W355:W360"/>
    <mergeCell ref="X355:X360"/>
    <mergeCell ref="X403:X408"/>
    <mergeCell ref="A403:A408"/>
    <mergeCell ref="B403:B408"/>
    <mergeCell ref="C403:C408"/>
    <mergeCell ref="D403:D408"/>
    <mergeCell ref="R433:R438"/>
    <mergeCell ref="B379:B384"/>
    <mergeCell ref="R349:R354"/>
    <mergeCell ref="R385:R390"/>
    <mergeCell ref="V337:V342"/>
    <mergeCell ref="C343:C348"/>
    <mergeCell ref="D343:D348"/>
    <mergeCell ref="D337:D342"/>
    <mergeCell ref="C325:C330"/>
    <mergeCell ref="S433:S438"/>
    <mergeCell ref="A433:D438"/>
    <mergeCell ref="A262:A267"/>
    <mergeCell ref="B325:B330"/>
    <mergeCell ref="A310:AD310"/>
    <mergeCell ref="A311:AD311"/>
    <mergeCell ref="X268:X273"/>
    <mergeCell ref="AA268:AA273"/>
    <mergeCell ref="Y403:Y408"/>
    <mergeCell ref="Z385:Z390"/>
    <mergeCell ref="W391:W396"/>
    <mergeCell ref="AD268:AD273"/>
    <mergeCell ref="AB262:AB267"/>
    <mergeCell ref="AC262:AC267"/>
    <mergeCell ref="AD262:AD267"/>
    <mergeCell ref="A427:A432"/>
    <mergeCell ref="B427:B432"/>
    <mergeCell ref="A421:A426"/>
    <mergeCell ref="B421:B426"/>
    <mergeCell ref="A397:A402"/>
    <mergeCell ref="W403:W408"/>
    <mergeCell ref="R373:R378"/>
    <mergeCell ref="A160:A165"/>
    <mergeCell ref="B160:B165"/>
    <mergeCell ref="Y199:Y204"/>
    <mergeCell ref="Z199:Z204"/>
    <mergeCell ref="AC256:AC261"/>
    <mergeCell ref="AD256:AD261"/>
    <mergeCell ref="AC280:AC285"/>
    <mergeCell ref="AD280:AD285"/>
    <mergeCell ref="AA280:AA285"/>
    <mergeCell ref="V325:V330"/>
    <mergeCell ref="V274:V279"/>
    <mergeCell ref="C313:C318"/>
    <mergeCell ref="D313:D318"/>
    <mergeCell ref="S319:S324"/>
    <mergeCell ref="C319:C324"/>
    <mergeCell ref="D319:D324"/>
    <mergeCell ref="A319:A324"/>
    <mergeCell ref="A304:D309"/>
    <mergeCell ref="W313:W318"/>
    <mergeCell ref="T313:T318"/>
    <mergeCell ref="X274:X279"/>
    <mergeCell ref="Y274:Y279"/>
    <mergeCell ref="S256:S261"/>
    <mergeCell ref="T256:T261"/>
    <mergeCell ref="U256:U261"/>
    <mergeCell ref="V256:V261"/>
    <mergeCell ref="U268:U273"/>
    <mergeCell ref="S262:S267"/>
    <mergeCell ref="T262:T267"/>
    <mergeCell ref="W268:W273"/>
    <mergeCell ref="Y325:Y330"/>
    <mergeCell ref="Z325:Z330"/>
    <mergeCell ref="W205:W210"/>
    <mergeCell ref="S187:S192"/>
    <mergeCell ref="T187:T192"/>
    <mergeCell ref="Z280:Z285"/>
    <mergeCell ref="S274:S279"/>
    <mergeCell ref="T274:T279"/>
    <mergeCell ref="U274:U279"/>
    <mergeCell ref="B229:B234"/>
    <mergeCell ref="A199:A204"/>
    <mergeCell ref="A217:A222"/>
    <mergeCell ref="A211:A216"/>
    <mergeCell ref="B211:B216"/>
    <mergeCell ref="Y187:Y192"/>
    <mergeCell ref="C211:C216"/>
    <mergeCell ref="V229:V234"/>
    <mergeCell ref="W229:W234"/>
    <mergeCell ref="U223:U228"/>
    <mergeCell ref="A229:A234"/>
    <mergeCell ref="R262:R267"/>
    <mergeCell ref="X235:X240"/>
    <mergeCell ref="Y205:Y210"/>
    <mergeCell ref="S211:S216"/>
    <mergeCell ref="R211:R216"/>
    <mergeCell ref="R229:R234"/>
    <mergeCell ref="S229:S234"/>
    <mergeCell ref="T229:T234"/>
    <mergeCell ref="U187:U192"/>
    <mergeCell ref="V187:V192"/>
    <mergeCell ref="S223:S228"/>
    <mergeCell ref="T223:T228"/>
    <mergeCell ref="AD313:AD318"/>
    <mergeCell ref="AC319:AC324"/>
    <mergeCell ref="AD319:AD324"/>
    <mergeCell ref="AC325:AC330"/>
    <mergeCell ref="S343:S348"/>
    <mergeCell ref="U88:U93"/>
    <mergeCell ref="A124:A129"/>
    <mergeCell ref="B124:B129"/>
    <mergeCell ref="C124:C129"/>
    <mergeCell ref="A106:A111"/>
    <mergeCell ref="B106:B111"/>
    <mergeCell ref="A154:A159"/>
    <mergeCell ref="B154:B159"/>
    <mergeCell ref="B112:B117"/>
    <mergeCell ref="C112:C117"/>
    <mergeCell ref="B100:B105"/>
    <mergeCell ref="A100:A105"/>
    <mergeCell ref="A112:A117"/>
    <mergeCell ref="B94:B99"/>
    <mergeCell ref="B148:B153"/>
    <mergeCell ref="C100:C105"/>
    <mergeCell ref="A148:A153"/>
    <mergeCell ref="D100:D105"/>
    <mergeCell ref="V247:V252"/>
    <mergeCell ref="U235:U240"/>
    <mergeCell ref="R274:R279"/>
    <mergeCell ref="V262:V267"/>
    <mergeCell ref="R217:R222"/>
    <mergeCell ref="Y280:Y285"/>
    <mergeCell ref="C229:C234"/>
    <mergeCell ref="AD118:AD123"/>
    <mergeCell ref="AC118:AC123"/>
    <mergeCell ref="S11:S13"/>
    <mergeCell ref="R11:R13"/>
    <mergeCell ref="U31:U36"/>
    <mergeCell ref="V31:V36"/>
    <mergeCell ref="A175:A180"/>
    <mergeCell ref="B175:B180"/>
    <mergeCell ref="C175:C180"/>
    <mergeCell ref="D88:D93"/>
    <mergeCell ref="A205:A210"/>
    <mergeCell ref="D205:D210"/>
    <mergeCell ref="T181:T186"/>
    <mergeCell ref="U181:U186"/>
    <mergeCell ref="V199:V204"/>
    <mergeCell ref="S124:S129"/>
    <mergeCell ref="T124:T129"/>
    <mergeCell ref="D148:D153"/>
    <mergeCell ref="C148:C153"/>
    <mergeCell ref="A142:A147"/>
    <mergeCell ref="S31:S36"/>
    <mergeCell ref="T31:T36"/>
    <mergeCell ref="O12:O13"/>
    <mergeCell ref="P12:P13"/>
    <mergeCell ref="Q12:Q13"/>
    <mergeCell ref="R175:R180"/>
    <mergeCell ref="U43:U48"/>
    <mergeCell ref="T43:T48"/>
    <mergeCell ref="A43:A48"/>
    <mergeCell ref="B43:B48"/>
    <mergeCell ref="C43:C48"/>
    <mergeCell ref="D43:D48"/>
    <mergeCell ref="T94:T99"/>
    <mergeCell ref="U94:U99"/>
    <mergeCell ref="T25:T30"/>
    <mergeCell ref="L12:L13"/>
    <mergeCell ref="K12:K13"/>
    <mergeCell ref="N12:N13"/>
    <mergeCell ref="J12:J13"/>
    <mergeCell ref="F11:F13"/>
    <mergeCell ref="M12:M13"/>
    <mergeCell ref="G12:G13"/>
    <mergeCell ref="I12:I13"/>
    <mergeCell ref="H12:H13"/>
    <mergeCell ref="A181:A186"/>
    <mergeCell ref="S175:S180"/>
    <mergeCell ref="T175:T180"/>
    <mergeCell ref="A88:A93"/>
    <mergeCell ref="B88:B93"/>
    <mergeCell ref="C88:C93"/>
    <mergeCell ref="A19:A24"/>
    <mergeCell ref="B19:B24"/>
    <mergeCell ref="C19:C24"/>
    <mergeCell ref="D19:D24"/>
    <mergeCell ref="D61:D66"/>
    <mergeCell ref="C61:C66"/>
    <mergeCell ref="A130:A135"/>
    <mergeCell ref="B130:B135"/>
    <mergeCell ref="C130:C135"/>
    <mergeCell ref="D130:D135"/>
    <mergeCell ref="A94:A99"/>
    <mergeCell ref="A31:A36"/>
    <mergeCell ref="B31:B36"/>
    <mergeCell ref="C31:C36"/>
    <mergeCell ref="D31:D36"/>
    <mergeCell ref="T12:T13"/>
    <mergeCell ref="D118:D123"/>
    <mergeCell ref="B142:B147"/>
    <mergeCell ref="C142:C147"/>
    <mergeCell ref="D142:D147"/>
    <mergeCell ref="D67:D72"/>
    <mergeCell ref="D73:D78"/>
    <mergeCell ref="R160:R165"/>
    <mergeCell ref="S43:S48"/>
    <mergeCell ref="Y124:Y129"/>
    <mergeCell ref="U124:U129"/>
    <mergeCell ref="V124:V129"/>
    <mergeCell ref="W124:W129"/>
    <mergeCell ref="X124:X129"/>
    <mergeCell ref="T112:T117"/>
    <mergeCell ref="T88:T93"/>
    <mergeCell ref="W73:W78"/>
    <mergeCell ref="X73:X78"/>
    <mergeCell ref="X67:X72"/>
    <mergeCell ref="W79:W84"/>
    <mergeCell ref="X79:X84"/>
    <mergeCell ref="C361:C366"/>
    <mergeCell ref="C379:C384"/>
    <mergeCell ref="B361:B366"/>
    <mergeCell ref="B367:B372"/>
    <mergeCell ref="R223:R228"/>
    <mergeCell ref="Z349:Z354"/>
    <mergeCell ref="B241:B246"/>
    <mergeCell ref="U280:U285"/>
    <mergeCell ref="W199:W204"/>
    <mergeCell ref="R187:R192"/>
    <mergeCell ref="W223:W228"/>
    <mergeCell ref="R241:R246"/>
    <mergeCell ref="R256:R261"/>
    <mergeCell ref="R337:R342"/>
    <mergeCell ref="R247:R252"/>
    <mergeCell ref="Z211:Z216"/>
    <mergeCell ref="Y247:Y252"/>
    <mergeCell ref="Z247:Z252"/>
    <mergeCell ref="R343:R348"/>
    <mergeCell ref="X349:X354"/>
    <mergeCell ref="W349:W354"/>
    <mergeCell ref="V268:V273"/>
    <mergeCell ref="Y262:Y267"/>
    <mergeCell ref="Z262:Z267"/>
    <mergeCell ref="Y268:Y273"/>
    <mergeCell ref="Z268:Z273"/>
    <mergeCell ref="Z241:Z246"/>
    <mergeCell ref="S241:S246"/>
    <mergeCell ref="T241:T246"/>
    <mergeCell ref="T247:T252"/>
    <mergeCell ref="U247:U252"/>
    <mergeCell ref="B343:B348"/>
    <mergeCell ref="R19:R24"/>
    <mergeCell ref="AA25:AA30"/>
    <mergeCell ref="Y31:Y36"/>
    <mergeCell ref="Z31:Z36"/>
    <mergeCell ref="S25:S30"/>
    <mergeCell ref="Y25:Y30"/>
    <mergeCell ref="Z25:Z30"/>
    <mergeCell ref="C223:C228"/>
    <mergeCell ref="B223:B228"/>
    <mergeCell ref="U166:U171"/>
    <mergeCell ref="V166:V171"/>
    <mergeCell ref="W166:W171"/>
    <mergeCell ref="X166:X171"/>
    <mergeCell ref="S181:S186"/>
    <mergeCell ref="R181:R186"/>
    <mergeCell ref="B199:B204"/>
    <mergeCell ref="R199:R204"/>
    <mergeCell ref="Z187:Z192"/>
    <mergeCell ref="X37:X42"/>
    <mergeCell ref="R67:R72"/>
    <mergeCell ref="X130:X135"/>
    <mergeCell ref="R118:R123"/>
    <mergeCell ref="S118:S123"/>
    <mergeCell ref="R130:R135"/>
    <mergeCell ref="R124:R129"/>
    <mergeCell ref="V73:V78"/>
    <mergeCell ref="R43:R48"/>
    <mergeCell ref="B61:B66"/>
    <mergeCell ref="D124:D129"/>
    <mergeCell ref="Y130:Y135"/>
    <mergeCell ref="Z79:Z84"/>
    <mergeCell ref="B118:B123"/>
    <mergeCell ref="AB19:AB24"/>
    <mergeCell ref="A256:A261"/>
    <mergeCell ref="B256:B261"/>
    <mergeCell ref="C256:C261"/>
    <mergeCell ref="D256:D261"/>
    <mergeCell ref="Z130:Z135"/>
    <mergeCell ref="W67:W72"/>
    <mergeCell ref="AA94:AA99"/>
    <mergeCell ref="V37:V42"/>
    <mergeCell ref="W37:W42"/>
    <mergeCell ref="U25:U30"/>
    <mergeCell ref="R25:R30"/>
    <mergeCell ref="W88:W93"/>
    <mergeCell ref="A25:A30"/>
    <mergeCell ref="B25:B30"/>
    <mergeCell ref="C25:C30"/>
    <mergeCell ref="D25:D30"/>
    <mergeCell ref="D55:D60"/>
    <mergeCell ref="A61:A66"/>
    <mergeCell ref="AA199:AA204"/>
    <mergeCell ref="C199:C204"/>
    <mergeCell ref="Y166:Y171"/>
    <mergeCell ref="U175:U180"/>
    <mergeCell ref="W94:W99"/>
    <mergeCell ref="U130:U135"/>
    <mergeCell ref="V175:V180"/>
    <mergeCell ref="T19:T24"/>
    <mergeCell ref="U19:U24"/>
    <mergeCell ref="V19:V24"/>
    <mergeCell ref="W19:W24"/>
    <mergeCell ref="X19:X24"/>
    <mergeCell ref="Z19:Z24"/>
    <mergeCell ref="A10:A13"/>
    <mergeCell ref="B10:B13"/>
    <mergeCell ref="C11:C13"/>
    <mergeCell ref="D11:D13"/>
    <mergeCell ref="C10:D10"/>
    <mergeCell ref="D223:D228"/>
    <mergeCell ref="Y181:Y186"/>
    <mergeCell ref="A118:A123"/>
    <mergeCell ref="S19:S24"/>
    <mergeCell ref="AB25:AB30"/>
    <mergeCell ref="Y73:Y78"/>
    <mergeCell ref="Z73:Z78"/>
    <mergeCell ref="AB31:AB36"/>
    <mergeCell ref="AB37:AB42"/>
    <mergeCell ref="AB79:AB84"/>
    <mergeCell ref="Y19:Y24"/>
    <mergeCell ref="AA37:AA42"/>
    <mergeCell ref="Z124:Z129"/>
    <mergeCell ref="Y79:Y84"/>
    <mergeCell ref="E11:E13"/>
    <mergeCell ref="W61:W66"/>
    <mergeCell ref="X61:X66"/>
    <mergeCell ref="V88:V93"/>
    <mergeCell ref="V25:V30"/>
    <mergeCell ref="AA166:AA171"/>
    <mergeCell ref="AA19:AA24"/>
    <mergeCell ref="AA31:AA36"/>
    <mergeCell ref="W31:W36"/>
    <mergeCell ref="X31:X36"/>
    <mergeCell ref="W25:W30"/>
    <mergeCell ref="R31:R36"/>
    <mergeCell ref="X25:X30"/>
    <mergeCell ref="Q2:AD2"/>
    <mergeCell ref="Q1:AD1"/>
    <mergeCell ref="Q3:AD3"/>
    <mergeCell ref="Q4:AD4"/>
    <mergeCell ref="A367:A372"/>
    <mergeCell ref="X313:X318"/>
    <mergeCell ref="W337:W342"/>
    <mergeCell ref="W304:W309"/>
    <mergeCell ref="AA355:AA360"/>
    <mergeCell ref="AB355:AB360"/>
    <mergeCell ref="AC355:AC360"/>
    <mergeCell ref="AD355:AD360"/>
    <mergeCell ref="AA319:AA324"/>
    <mergeCell ref="AA343:AA348"/>
    <mergeCell ref="R10:AD10"/>
    <mergeCell ref="T11:AD11"/>
    <mergeCell ref="U12:AD12"/>
    <mergeCell ref="A15:AD15"/>
    <mergeCell ref="A16:AD16"/>
    <mergeCell ref="A17:AD17"/>
    <mergeCell ref="A18:AD18"/>
    <mergeCell ref="A85:AD85"/>
    <mergeCell ref="A86:AD86"/>
    <mergeCell ref="A87:AD87"/>
    <mergeCell ref="A172:AD172"/>
    <mergeCell ref="A173:AD173"/>
    <mergeCell ref="A174:AD174"/>
    <mergeCell ref="A253:AD253"/>
    <mergeCell ref="A254:AD254"/>
    <mergeCell ref="A255:AD255"/>
    <mergeCell ref="AD325:AD330"/>
    <mergeCell ref="AC313:AC318"/>
  </mergeCells>
  <pageMargins left="0.23622047244094491" right="0.15748031496062992" top="0.19685039370078741" bottom="0.19685039370078741" header="0.19685039370078741" footer="0.19685039370078741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User_kfik</cp:lastModifiedBy>
  <cp:lastPrinted>2024-02-05T04:56:12Z</cp:lastPrinted>
  <dcterms:created xsi:type="dcterms:W3CDTF">2015-04-28T11:01:03Z</dcterms:created>
  <dcterms:modified xsi:type="dcterms:W3CDTF">2025-02-06T08:48:23Z</dcterms:modified>
</cp:coreProperties>
</file>