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МУНИЦИПАЛЬНЫЕ ПРОГРАММЫ\! МУНИЦИПАЛЬНЫЕ ПРОГРАММЫ 2024\Постановление № 89 от 18.11.2024\Постановление № 89 от 18.11.2024\"/>
    </mc:Choice>
  </mc:AlternateContent>
  <bookViews>
    <workbookView xWindow="0" yWindow="0" windowWidth="2370" windowHeight="0" activeTab="1"/>
  </bookViews>
  <sheets>
    <sheet name="на печать" sheetId="29" r:id="rId1"/>
    <sheet name="приложение № 2" sheetId="27" r:id="rId2"/>
  </sheets>
  <definedNames>
    <definedName name="_xlnm._FilterDatabase" localSheetId="0" hidden="1">'на печать'!$A$14:$AE$452</definedName>
    <definedName name="_xlnm._FilterDatabase" localSheetId="1" hidden="1">'приложение № 2'!$A$14:$AE$452</definedName>
    <definedName name="_xlnm.Print_Area" localSheetId="0">'на печать'!$A$1:$AJ$452</definedName>
    <definedName name="_xlnm.Print_Area" localSheetId="1">'приложение № 2'!$A$1:$AJ$452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6" i="29" l="1"/>
  <c r="G440" i="29"/>
  <c r="G439" i="29"/>
  <c r="G438" i="29"/>
  <c r="G437" i="29"/>
  <c r="T436" i="29"/>
  <c r="S436" i="29"/>
  <c r="R436" i="29"/>
  <c r="R435" i="29" s="1"/>
  <c r="R429" i="29" s="1"/>
  <c r="Q436" i="29"/>
  <c r="P436" i="29"/>
  <c r="O436" i="29"/>
  <c r="N436" i="29"/>
  <c r="N435" i="29" s="1"/>
  <c r="N429" i="29" s="1"/>
  <c r="M436" i="29"/>
  <c r="L436" i="29"/>
  <c r="K436" i="29"/>
  <c r="J436" i="29"/>
  <c r="J435" i="29" s="1"/>
  <c r="J429" i="29" s="1"/>
  <c r="I436" i="29"/>
  <c r="H436" i="29"/>
  <c r="T435" i="29"/>
  <c r="S435" i="29"/>
  <c r="S429" i="29" s="1"/>
  <c r="Q435" i="29"/>
  <c r="Q429" i="29" s="1"/>
  <c r="P435" i="29"/>
  <c r="O435" i="29"/>
  <c r="M435" i="29"/>
  <c r="M429" i="29" s="1"/>
  <c r="L435" i="29"/>
  <c r="K435" i="29"/>
  <c r="H435" i="29"/>
  <c r="T434" i="29"/>
  <c r="S434" i="29"/>
  <c r="R434" i="29"/>
  <c r="Q434" i="29"/>
  <c r="Q326" i="29" s="1"/>
  <c r="Q446" i="29" s="1"/>
  <c r="P434" i="29"/>
  <c r="O434" i="29"/>
  <c r="N434" i="29"/>
  <c r="M434" i="29"/>
  <c r="M326" i="29" s="1"/>
  <c r="M446" i="29" s="1"/>
  <c r="L434" i="29"/>
  <c r="K434" i="29"/>
  <c r="J434" i="29"/>
  <c r="I434" i="29"/>
  <c r="I326" i="29" s="1"/>
  <c r="I446" i="29" s="1"/>
  <c r="H434" i="29"/>
  <c r="G434" i="29"/>
  <c r="T433" i="29"/>
  <c r="S433" i="29"/>
  <c r="S325" i="29" s="1"/>
  <c r="S445" i="29" s="1"/>
  <c r="R433" i="29"/>
  <c r="Q433" i="29"/>
  <c r="P433" i="29"/>
  <c r="O433" i="29"/>
  <c r="O325" i="29" s="1"/>
  <c r="O445" i="29" s="1"/>
  <c r="N433" i="29"/>
  <c r="M433" i="29"/>
  <c r="L433" i="29"/>
  <c r="K433" i="29"/>
  <c r="K325" i="29" s="1"/>
  <c r="K445" i="29" s="1"/>
  <c r="J433" i="29"/>
  <c r="I433" i="29"/>
  <c r="H433" i="29"/>
  <c r="G433" i="29"/>
  <c r="T432" i="29"/>
  <c r="S432" i="29"/>
  <c r="R432" i="29"/>
  <c r="Q432" i="29"/>
  <c r="Q324" i="29" s="1"/>
  <c r="Q444" i="29" s="1"/>
  <c r="P432" i="29"/>
  <c r="O432" i="29"/>
  <c r="N432" i="29"/>
  <c r="M432" i="29"/>
  <c r="M324" i="29" s="1"/>
  <c r="M444" i="29" s="1"/>
  <c r="L432" i="29"/>
  <c r="K432" i="29"/>
  <c r="J432" i="29"/>
  <c r="I432" i="29"/>
  <c r="I324" i="29" s="1"/>
  <c r="I444" i="29" s="1"/>
  <c r="H432" i="29"/>
  <c r="G432" i="29"/>
  <c r="T431" i="29"/>
  <c r="S431" i="29"/>
  <c r="S323" i="29" s="1"/>
  <c r="S443" i="29" s="1"/>
  <c r="R431" i="29"/>
  <c r="Q431" i="29"/>
  <c r="P431" i="29"/>
  <c r="O431" i="29"/>
  <c r="O323" i="29" s="1"/>
  <c r="O443" i="29" s="1"/>
  <c r="N431" i="29"/>
  <c r="M431" i="29"/>
  <c r="L431" i="29"/>
  <c r="K431" i="29"/>
  <c r="K323" i="29" s="1"/>
  <c r="K443" i="29" s="1"/>
  <c r="J431" i="29"/>
  <c r="I431" i="29"/>
  <c r="H431" i="29"/>
  <c r="G431" i="29"/>
  <c r="G323" i="29" s="1"/>
  <c r="G443" i="29" s="1"/>
  <c r="T430" i="29"/>
  <c r="S430" i="29"/>
  <c r="R430" i="29"/>
  <c r="Q430" i="29"/>
  <c r="Q322" i="29" s="1"/>
  <c r="Q442" i="29" s="1"/>
  <c r="P430" i="29"/>
  <c r="O430" i="29"/>
  <c r="N430" i="29"/>
  <c r="M430" i="29"/>
  <c r="M322" i="29" s="1"/>
  <c r="M442" i="29" s="1"/>
  <c r="L430" i="29"/>
  <c r="K430" i="29"/>
  <c r="J430" i="29"/>
  <c r="I430" i="29"/>
  <c r="I322" i="29" s="1"/>
  <c r="I442" i="29" s="1"/>
  <c r="H430" i="29"/>
  <c r="T429" i="29"/>
  <c r="P429" i="29"/>
  <c r="O429" i="29"/>
  <c r="L429" i="29"/>
  <c r="K429" i="29"/>
  <c r="H429" i="29"/>
  <c r="G428" i="29"/>
  <c r="G427" i="29"/>
  <c r="G421" i="29" s="1"/>
  <c r="G426" i="29"/>
  <c r="G425" i="29"/>
  <c r="T424" i="29"/>
  <c r="S424" i="29"/>
  <c r="R424" i="29"/>
  <c r="R423" i="29" s="1"/>
  <c r="R417" i="29" s="1"/>
  <c r="R321" i="29" s="1"/>
  <c r="R441" i="29" s="1"/>
  <c r="Q424" i="29"/>
  <c r="P424" i="29"/>
  <c r="O424" i="29"/>
  <c r="O418" i="29" s="1"/>
  <c r="N424" i="29"/>
  <c r="N423" i="29" s="1"/>
  <c r="N417" i="29" s="1"/>
  <c r="N321" i="29" s="1"/>
  <c r="N441" i="29" s="1"/>
  <c r="M424" i="29"/>
  <c r="L424" i="29"/>
  <c r="K424" i="29"/>
  <c r="J424" i="29"/>
  <c r="J423" i="29" s="1"/>
  <c r="J417" i="29" s="1"/>
  <c r="J321" i="29" s="1"/>
  <c r="J441" i="29" s="1"/>
  <c r="I424" i="29"/>
  <c r="H424" i="29"/>
  <c r="G424" i="29"/>
  <c r="G418" i="29" s="1"/>
  <c r="T423" i="29"/>
  <c r="Q423" i="29"/>
  <c r="P423" i="29"/>
  <c r="O423" i="29"/>
  <c r="O417" i="29" s="1"/>
  <c r="M423" i="29"/>
  <c r="L423" i="29"/>
  <c r="I423" i="29"/>
  <c r="H423" i="29"/>
  <c r="T422" i="29"/>
  <c r="S422" i="29"/>
  <c r="R422" i="29"/>
  <c r="Q422" i="29"/>
  <c r="P422" i="29"/>
  <c r="O422" i="29"/>
  <c r="N422" i="29"/>
  <c r="M422" i="29"/>
  <c r="L422" i="29"/>
  <c r="K422" i="29"/>
  <c r="J422" i="29"/>
  <c r="I422" i="29"/>
  <c r="H422" i="29"/>
  <c r="G422" i="29"/>
  <c r="T421" i="29"/>
  <c r="S421" i="29"/>
  <c r="R421" i="29"/>
  <c r="Q421" i="29"/>
  <c r="P421" i="29"/>
  <c r="O421" i="29"/>
  <c r="N421" i="29"/>
  <c r="M421" i="29"/>
  <c r="L421" i="29"/>
  <c r="K421" i="29"/>
  <c r="J421" i="29"/>
  <c r="I421" i="29"/>
  <c r="H421" i="29"/>
  <c r="T420" i="29"/>
  <c r="S420" i="29"/>
  <c r="R420" i="29"/>
  <c r="Q420" i="29"/>
  <c r="P420" i="29"/>
  <c r="O420" i="29"/>
  <c r="N420" i="29"/>
  <c r="M420" i="29"/>
  <c r="L420" i="29"/>
  <c r="K420" i="29"/>
  <c r="J420" i="29"/>
  <c r="I420" i="29"/>
  <c r="H420" i="29"/>
  <c r="G420" i="29"/>
  <c r="T419" i="29"/>
  <c r="S419" i="29"/>
  <c r="R419" i="29"/>
  <c r="Q419" i="29"/>
  <c r="P419" i="29"/>
  <c r="O419" i="29"/>
  <c r="N419" i="29"/>
  <c r="M419" i="29"/>
  <c r="L419" i="29"/>
  <c r="K419" i="29"/>
  <c r="J419" i="29"/>
  <c r="I419" i="29"/>
  <c r="H419" i="29"/>
  <c r="G419" i="29"/>
  <c r="T418" i="29"/>
  <c r="R418" i="29"/>
  <c r="Q418" i="29"/>
  <c r="P418" i="29"/>
  <c r="N418" i="29"/>
  <c r="M418" i="29"/>
  <c r="L418" i="29"/>
  <c r="J418" i="29"/>
  <c r="I418" i="29"/>
  <c r="H418" i="29"/>
  <c r="T417" i="29"/>
  <c r="Q417" i="29"/>
  <c r="P417" i="29"/>
  <c r="M417" i="29"/>
  <c r="L417" i="29"/>
  <c r="H417" i="29"/>
  <c r="G416" i="29"/>
  <c r="G415" i="29"/>
  <c r="G414" i="29"/>
  <c r="G413" i="29"/>
  <c r="T412" i="29"/>
  <c r="S412" i="29"/>
  <c r="R412" i="29"/>
  <c r="Q412" i="29"/>
  <c r="Q411" i="29" s="1"/>
  <c r="P412" i="29"/>
  <c r="O412" i="29"/>
  <c r="N412" i="29"/>
  <c r="M412" i="29"/>
  <c r="M411" i="29" s="1"/>
  <c r="L412" i="29"/>
  <c r="K412" i="29"/>
  <c r="J412" i="29"/>
  <c r="I412" i="29"/>
  <c r="H412" i="29"/>
  <c r="T411" i="29"/>
  <c r="S411" i="29"/>
  <c r="R411" i="29"/>
  <c r="P411" i="29"/>
  <c r="O411" i="29"/>
  <c r="N411" i="29"/>
  <c r="L411" i="29"/>
  <c r="K411" i="29"/>
  <c r="J411" i="29"/>
  <c r="H411" i="29"/>
  <c r="G410" i="29"/>
  <c r="G409" i="29"/>
  <c r="G408" i="29"/>
  <c r="G407" i="29"/>
  <c r="T406" i="29"/>
  <c r="S406" i="29"/>
  <c r="R406" i="29"/>
  <c r="Q406" i="29"/>
  <c r="Q405" i="29" s="1"/>
  <c r="P406" i="29"/>
  <c r="O406" i="29"/>
  <c r="N406" i="29"/>
  <c r="M406" i="29"/>
  <c r="M405" i="29" s="1"/>
  <c r="L406" i="29"/>
  <c r="K406" i="29"/>
  <c r="J406" i="29"/>
  <c r="I406" i="29"/>
  <c r="H406" i="29"/>
  <c r="T405" i="29"/>
  <c r="S405" i="29"/>
  <c r="R405" i="29"/>
  <c r="P405" i="29"/>
  <c r="O405" i="29"/>
  <c r="N405" i="29"/>
  <c r="L405" i="29"/>
  <c r="K405" i="29"/>
  <c r="J405" i="29"/>
  <c r="H405" i="29"/>
  <c r="G404" i="29"/>
  <c r="G403" i="29"/>
  <c r="G402" i="29"/>
  <c r="G401" i="29"/>
  <c r="T400" i="29"/>
  <c r="S400" i="29"/>
  <c r="R400" i="29"/>
  <c r="Q400" i="29"/>
  <c r="Q399" i="29" s="1"/>
  <c r="P400" i="29"/>
  <c r="O400" i="29"/>
  <c r="N400" i="29"/>
  <c r="M400" i="29"/>
  <c r="M399" i="29" s="1"/>
  <c r="L400" i="29"/>
  <c r="K400" i="29"/>
  <c r="J400" i="29"/>
  <c r="I400" i="29"/>
  <c r="H400" i="29"/>
  <c r="T399" i="29"/>
  <c r="S399" i="29"/>
  <c r="R399" i="29"/>
  <c r="P399" i="29"/>
  <c r="O399" i="29"/>
  <c r="N399" i="29"/>
  <c r="L399" i="29"/>
  <c r="K399" i="29"/>
  <c r="J399" i="29"/>
  <c r="H399" i="29"/>
  <c r="G398" i="29"/>
  <c r="G397" i="29"/>
  <c r="G396" i="29"/>
  <c r="G395" i="29"/>
  <c r="T394" i="29"/>
  <c r="S394" i="29"/>
  <c r="R394" i="29"/>
  <c r="Q394" i="29"/>
  <c r="Q393" i="29" s="1"/>
  <c r="P394" i="29"/>
  <c r="O394" i="29"/>
  <c r="N394" i="29"/>
  <c r="M394" i="29"/>
  <c r="M393" i="29" s="1"/>
  <c r="L394" i="29"/>
  <c r="K394" i="29"/>
  <c r="J394" i="29"/>
  <c r="I394" i="29"/>
  <c r="H394" i="29"/>
  <c r="T393" i="29"/>
  <c r="S393" i="29"/>
  <c r="R393" i="29"/>
  <c r="P393" i="29"/>
  <c r="O393" i="29"/>
  <c r="N393" i="29"/>
  <c r="L393" i="29"/>
  <c r="K393" i="29"/>
  <c r="J393" i="29"/>
  <c r="H393" i="29"/>
  <c r="G392" i="29"/>
  <c r="G391" i="29"/>
  <c r="G390" i="29"/>
  <c r="G389" i="29"/>
  <c r="T388" i="29"/>
  <c r="S388" i="29"/>
  <c r="R388" i="29"/>
  <c r="Q388" i="29"/>
  <c r="Q387" i="29" s="1"/>
  <c r="Q381" i="29" s="1"/>
  <c r="P388" i="29"/>
  <c r="O388" i="29"/>
  <c r="N388" i="29"/>
  <c r="M388" i="29"/>
  <c r="M387" i="29" s="1"/>
  <c r="M381" i="29" s="1"/>
  <c r="L388" i="29"/>
  <c r="K388" i="29"/>
  <c r="J388" i="29"/>
  <c r="I388" i="29"/>
  <c r="H388" i="29"/>
  <c r="T387" i="29"/>
  <c r="S387" i="29"/>
  <c r="R387" i="29"/>
  <c r="P387" i="29"/>
  <c r="O387" i="29"/>
  <c r="O381" i="29" s="1"/>
  <c r="N387" i="29"/>
  <c r="L387" i="29"/>
  <c r="K387" i="29"/>
  <c r="J387" i="29"/>
  <c r="H387" i="29"/>
  <c r="T386" i="29"/>
  <c r="S386" i="29"/>
  <c r="R386" i="29"/>
  <c r="Q386" i="29"/>
  <c r="P386" i="29"/>
  <c r="O386" i="29"/>
  <c r="N386" i="29"/>
  <c r="M386" i="29"/>
  <c r="L386" i="29"/>
  <c r="K386" i="29"/>
  <c r="J386" i="29"/>
  <c r="I386" i="29"/>
  <c r="H386" i="29"/>
  <c r="G386" i="29"/>
  <c r="T385" i="29"/>
  <c r="S385" i="29"/>
  <c r="R385" i="29"/>
  <c r="Q385" i="29"/>
  <c r="P385" i="29"/>
  <c r="O385" i="29"/>
  <c r="N385" i="29"/>
  <c r="M385" i="29"/>
  <c r="L385" i="29"/>
  <c r="K385" i="29"/>
  <c r="J385" i="29"/>
  <c r="I385" i="29"/>
  <c r="H385" i="29"/>
  <c r="G385" i="29"/>
  <c r="T384" i="29"/>
  <c r="S384" i="29"/>
  <c r="R384" i="29"/>
  <c r="Q384" i="29"/>
  <c r="P384" i="29"/>
  <c r="O384" i="29"/>
  <c r="N384" i="29"/>
  <c r="M384" i="29"/>
  <c r="L384" i="29"/>
  <c r="K384" i="29"/>
  <c r="J384" i="29"/>
  <c r="I384" i="29"/>
  <c r="H384" i="29"/>
  <c r="G384" i="29"/>
  <c r="T383" i="29"/>
  <c r="S383" i="29"/>
  <c r="R383" i="29"/>
  <c r="Q383" i="29"/>
  <c r="P383" i="29"/>
  <c r="O383" i="29"/>
  <c r="N383" i="29"/>
  <c r="M383" i="29"/>
  <c r="L383" i="29"/>
  <c r="K383" i="29"/>
  <c r="J383" i="29"/>
  <c r="I383" i="29"/>
  <c r="H383" i="29"/>
  <c r="G383" i="29"/>
  <c r="T382" i="29"/>
  <c r="S382" i="29"/>
  <c r="R382" i="29"/>
  <c r="Q382" i="29"/>
  <c r="P382" i="29"/>
  <c r="O382" i="29"/>
  <c r="N382" i="29"/>
  <c r="M382" i="29"/>
  <c r="L382" i="29"/>
  <c r="K382" i="29"/>
  <c r="J382" i="29"/>
  <c r="I382" i="29"/>
  <c r="H382" i="29"/>
  <c r="T381" i="29"/>
  <c r="S381" i="29"/>
  <c r="R381" i="29"/>
  <c r="P381" i="29"/>
  <c r="N381" i="29"/>
  <c r="L381" i="29"/>
  <c r="K381" i="29"/>
  <c r="J381" i="29"/>
  <c r="H381" i="29"/>
  <c r="G380" i="29"/>
  <c r="G379" i="29"/>
  <c r="G378" i="29"/>
  <c r="G377" i="29"/>
  <c r="T376" i="29"/>
  <c r="S376" i="29"/>
  <c r="R376" i="29"/>
  <c r="Q376" i="29"/>
  <c r="Q375" i="29" s="1"/>
  <c r="P376" i="29"/>
  <c r="O376" i="29"/>
  <c r="N376" i="29"/>
  <c r="M376" i="29"/>
  <c r="M375" i="29" s="1"/>
  <c r="L376" i="29"/>
  <c r="K376" i="29"/>
  <c r="J376" i="29"/>
  <c r="I376" i="29"/>
  <c r="H376" i="29"/>
  <c r="T375" i="29"/>
  <c r="S375" i="29"/>
  <c r="R375" i="29"/>
  <c r="P375" i="29"/>
  <c r="O375" i="29"/>
  <c r="N375" i="29"/>
  <c r="L375" i="29"/>
  <c r="K375" i="29"/>
  <c r="J375" i="29"/>
  <c r="H375" i="29"/>
  <c r="G374" i="29"/>
  <c r="G373" i="29"/>
  <c r="G372" i="29"/>
  <c r="G371" i="29"/>
  <c r="T370" i="29"/>
  <c r="S370" i="29"/>
  <c r="R370" i="29"/>
  <c r="Q370" i="29"/>
  <c r="Q369" i="29" s="1"/>
  <c r="P370" i="29"/>
  <c r="O370" i="29"/>
  <c r="N370" i="29"/>
  <c r="M370" i="29"/>
  <c r="M369" i="29" s="1"/>
  <c r="L370" i="29"/>
  <c r="K370" i="29"/>
  <c r="J370" i="29"/>
  <c r="I370" i="29"/>
  <c r="H370" i="29"/>
  <c r="T369" i="29"/>
  <c r="S369" i="29"/>
  <c r="R369" i="29"/>
  <c r="P369" i="29"/>
  <c r="O369" i="29"/>
  <c r="N369" i="29"/>
  <c r="L369" i="29"/>
  <c r="K369" i="29"/>
  <c r="J369" i="29"/>
  <c r="H369" i="29"/>
  <c r="G368" i="29"/>
  <c r="G367" i="29"/>
  <c r="G366" i="29"/>
  <c r="G365" i="29"/>
  <c r="T364" i="29"/>
  <c r="S364" i="29"/>
  <c r="R364" i="29"/>
  <c r="Q364" i="29"/>
  <c r="Q363" i="29" s="1"/>
  <c r="P364" i="29"/>
  <c r="O364" i="29"/>
  <c r="N364" i="29"/>
  <c r="M364" i="29"/>
  <c r="M363" i="29" s="1"/>
  <c r="L364" i="29"/>
  <c r="K364" i="29"/>
  <c r="J364" i="29"/>
  <c r="I364" i="29"/>
  <c r="H364" i="29"/>
  <c r="T363" i="29"/>
  <c r="S363" i="29"/>
  <c r="R363" i="29"/>
  <c r="P363" i="29"/>
  <c r="O363" i="29"/>
  <c r="N363" i="29"/>
  <c r="L363" i="29"/>
  <c r="K363" i="29"/>
  <c r="J363" i="29"/>
  <c r="H363" i="29"/>
  <c r="G362" i="29"/>
  <c r="G361" i="29"/>
  <c r="G360" i="29"/>
  <c r="G359" i="29"/>
  <c r="T358" i="29"/>
  <c r="S358" i="29"/>
  <c r="R358" i="29"/>
  <c r="Q358" i="29"/>
  <c r="Q357" i="29" s="1"/>
  <c r="P358" i="29"/>
  <c r="O358" i="29"/>
  <c r="N358" i="29"/>
  <c r="M358" i="29"/>
  <c r="M357" i="29" s="1"/>
  <c r="L358" i="29"/>
  <c r="K358" i="29"/>
  <c r="J358" i="29"/>
  <c r="I358" i="29"/>
  <c r="H358" i="29"/>
  <c r="T357" i="29"/>
  <c r="S357" i="29"/>
  <c r="R357" i="29"/>
  <c r="P357" i="29"/>
  <c r="O357" i="29"/>
  <c r="N357" i="29"/>
  <c r="L357" i="29"/>
  <c r="K357" i="29"/>
  <c r="J357" i="29"/>
  <c r="H357" i="29"/>
  <c r="G356" i="29"/>
  <c r="G355" i="29"/>
  <c r="G354" i="29"/>
  <c r="G353" i="29"/>
  <c r="T352" i="29"/>
  <c r="S352" i="29"/>
  <c r="R352" i="29"/>
  <c r="Q352" i="29"/>
  <c r="Q351" i="29" s="1"/>
  <c r="P352" i="29"/>
  <c r="O352" i="29"/>
  <c r="N352" i="29"/>
  <c r="M352" i="29"/>
  <c r="M351" i="29" s="1"/>
  <c r="L352" i="29"/>
  <c r="K352" i="29"/>
  <c r="J352" i="29"/>
  <c r="I352" i="29"/>
  <c r="H352" i="29"/>
  <c r="T351" i="29"/>
  <c r="S351" i="29"/>
  <c r="R351" i="29"/>
  <c r="P351" i="29"/>
  <c r="O351" i="29"/>
  <c r="N351" i="29"/>
  <c r="L351" i="29"/>
  <c r="K351" i="29"/>
  <c r="J351" i="29"/>
  <c r="H351" i="29"/>
  <c r="G350" i="29"/>
  <c r="G349" i="29"/>
  <c r="G348" i="29"/>
  <c r="G347" i="29"/>
  <c r="T346" i="29"/>
  <c r="S346" i="29"/>
  <c r="R346" i="29"/>
  <c r="Q346" i="29"/>
  <c r="Q345" i="29" s="1"/>
  <c r="P346" i="29"/>
  <c r="O346" i="29"/>
  <c r="N346" i="29"/>
  <c r="M346" i="29"/>
  <c r="M345" i="29" s="1"/>
  <c r="L346" i="29"/>
  <c r="K346" i="29"/>
  <c r="J346" i="29"/>
  <c r="I346" i="29"/>
  <c r="H346" i="29"/>
  <c r="T345" i="29"/>
  <c r="S345" i="29"/>
  <c r="R345" i="29"/>
  <c r="P345" i="29"/>
  <c r="O345" i="29"/>
  <c r="N345" i="29"/>
  <c r="L345" i="29"/>
  <c r="K345" i="29"/>
  <c r="J345" i="29"/>
  <c r="H345" i="29"/>
  <c r="G344" i="29"/>
  <c r="G343" i="29"/>
  <c r="G342" i="29"/>
  <c r="G341" i="29"/>
  <c r="T340" i="29"/>
  <c r="S340" i="29"/>
  <c r="R340" i="29"/>
  <c r="Q340" i="29"/>
  <c r="P340" i="29"/>
  <c r="O340" i="29"/>
  <c r="O339" i="29" s="1"/>
  <c r="N340" i="29"/>
  <c r="M340" i="29"/>
  <c r="L340" i="29"/>
  <c r="K340" i="29"/>
  <c r="K339" i="29" s="1"/>
  <c r="J340" i="29"/>
  <c r="I340" i="29"/>
  <c r="H340" i="29"/>
  <c r="G340" i="29"/>
  <c r="T339" i="29"/>
  <c r="S339" i="29"/>
  <c r="R339" i="29"/>
  <c r="Q339" i="29"/>
  <c r="P339" i="29"/>
  <c r="N339" i="29"/>
  <c r="M339" i="29"/>
  <c r="L339" i="29"/>
  <c r="J339" i="29"/>
  <c r="I339" i="29"/>
  <c r="H339" i="29"/>
  <c r="G338" i="29"/>
  <c r="G337" i="29"/>
  <c r="G331" i="29" s="1"/>
  <c r="G336" i="29"/>
  <c r="G335" i="29"/>
  <c r="T334" i="29"/>
  <c r="S334" i="29"/>
  <c r="S333" i="29" s="1"/>
  <c r="R334" i="29"/>
  <c r="Q334" i="29"/>
  <c r="P334" i="29"/>
  <c r="O334" i="29"/>
  <c r="O333" i="29" s="1"/>
  <c r="N334" i="29"/>
  <c r="M334" i="29"/>
  <c r="L334" i="29"/>
  <c r="K334" i="29"/>
  <c r="K333" i="29" s="1"/>
  <c r="J334" i="29"/>
  <c r="I334" i="29"/>
  <c r="H334" i="29"/>
  <c r="G334" i="29"/>
  <c r="T333" i="29"/>
  <c r="R333" i="29"/>
  <c r="Q333" i="29"/>
  <c r="Q327" i="29" s="1"/>
  <c r="Q321" i="29" s="1"/>
  <c r="Q441" i="29" s="1"/>
  <c r="P333" i="29"/>
  <c r="N333" i="29"/>
  <c r="M333" i="29"/>
  <c r="M327" i="29" s="1"/>
  <c r="M321" i="29" s="1"/>
  <c r="M441" i="29" s="1"/>
  <c r="L333" i="29"/>
  <c r="J333" i="29"/>
  <c r="I333" i="29"/>
  <c r="H333" i="29"/>
  <c r="T332" i="29"/>
  <c r="S332" i="29"/>
  <c r="R332" i="29"/>
  <c r="Q332" i="29"/>
  <c r="P332" i="29"/>
  <c r="O332" i="29"/>
  <c r="N332" i="29"/>
  <c r="M332" i="29"/>
  <c r="L332" i="29"/>
  <c r="K332" i="29"/>
  <c r="K326" i="29" s="1"/>
  <c r="K446" i="29" s="1"/>
  <c r="J332" i="29"/>
  <c r="I332" i="29"/>
  <c r="H332" i="29"/>
  <c r="G332" i="29"/>
  <c r="T331" i="29"/>
  <c r="S331" i="29"/>
  <c r="R331" i="29"/>
  <c r="Q331" i="29"/>
  <c r="P331" i="29"/>
  <c r="O331" i="29"/>
  <c r="N331" i="29"/>
  <c r="M331" i="29"/>
  <c r="L331" i="29"/>
  <c r="K331" i="29"/>
  <c r="J331" i="29"/>
  <c r="I331" i="29"/>
  <c r="I325" i="29" s="1"/>
  <c r="I445" i="29" s="1"/>
  <c r="H331" i="29"/>
  <c r="T330" i="29"/>
  <c r="S330" i="29"/>
  <c r="S324" i="29" s="1"/>
  <c r="S444" i="29" s="1"/>
  <c r="R330" i="29"/>
  <c r="Q330" i="29"/>
  <c r="P330" i="29"/>
  <c r="O330" i="29"/>
  <c r="O324" i="29" s="1"/>
  <c r="O444" i="29" s="1"/>
  <c r="N330" i="29"/>
  <c r="M330" i="29"/>
  <c r="L330" i="29"/>
  <c r="K330" i="29"/>
  <c r="K324" i="29" s="1"/>
  <c r="K444" i="29" s="1"/>
  <c r="J330" i="29"/>
  <c r="I330" i="29"/>
  <c r="H330" i="29"/>
  <c r="G330" i="29"/>
  <c r="G324" i="29" s="1"/>
  <c r="G444" i="29" s="1"/>
  <c r="T329" i="29"/>
  <c r="S329" i="29"/>
  <c r="R329" i="29"/>
  <c r="Q329" i="29"/>
  <c r="Q323" i="29" s="1"/>
  <c r="Q443" i="29" s="1"/>
  <c r="P329" i="29"/>
  <c r="O329" i="29"/>
  <c r="N329" i="29"/>
  <c r="M329" i="29"/>
  <c r="M323" i="29" s="1"/>
  <c r="M443" i="29" s="1"/>
  <c r="L329" i="29"/>
  <c r="K329" i="29"/>
  <c r="J329" i="29"/>
  <c r="I329" i="29"/>
  <c r="H329" i="29"/>
  <c r="G329" i="29"/>
  <c r="T328" i="29"/>
  <c r="S328" i="29"/>
  <c r="R328" i="29"/>
  <c r="Q328" i="29"/>
  <c r="P328" i="29"/>
  <c r="O328" i="29"/>
  <c r="O322" i="29" s="1"/>
  <c r="O442" i="29" s="1"/>
  <c r="N328" i="29"/>
  <c r="M328" i="29"/>
  <c r="L328" i="29"/>
  <c r="K328" i="29"/>
  <c r="J328" i="29"/>
  <c r="I328" i="29"/>
  <c r="H328" i="29"/>
  <c r="T327" i="29"/>
  <c r="R327" i="29"/>
  <c r="P327" i="29"/>
  <c r="N327" i="29"/>
  <c r="L327" i="29"/>
  <c r="J327" i="29"/>
  <c r="H327" i="29"/>
  <c r="T326" i="29"/>
  <c r="T446" i="29" s="1"/>
  <c r="S326" i="29"/>
  <c r="S446" i="29" s="1"/>
  <c r="R326" i="29"/>
  <c r="R446" i="29" s="1"/>
  <c r="P326" i="29"/>
  <c r="P446" i="29" s="1"/>
  <c r="O326" i="29"/>
  <c r="O446" i="29" s="1"/>
  <c r="N326" i="29"/>
  <c r="N446" i="29" s="1"/>
  <c r="L326" i="29"/>
  <c r="L446" i="29" s="1"/>
  <c r="J326" i="29"/>
  <c r="J446" i="29" s="1"/>
  <c r="H326" i="29"/>
  <c r="H446" i="29" s="1"/>
  <c r="G326" i="29"/>
  <c r="T325" i="29"/>
  <c r="T445" i="29" s="1"/>
  <c r="R325" i="29"/>
  <c r="R445" i="29" s="1"/>
  <c r="Q325" i="29"/>
  <c r="Q445" i="29" s="1"/>
  <c r="P325" i="29"/>
  <c r="P445" i="29" s="1"/>
  <c r="N325" i="29"/>
  <c r="N445" i="29" s="1"/>
  <c r="M325" i="29"/>
  <c r="M445" i="29" s="1"/>
  <c r="L325" i="29"/>
  <c r="L445" i="29" s="1"/>
  <c r="J325" i="29"/>
  <c r="J445" i="29" s="1"/>
  <c r="H325" i="29"/>
  <c r="H445" i="29" s="1"/>
  <c r="T324" i="29"/>
  <c r="T444" i="29" s="1"/>
  <c r="R324" i="29"/>
  <c r="R444" i="29" s="1"/>
  <c r="P324" i="29"/>
  <c r="P444" i="29" s="1"/>
  <c r="N324" i="29"/>
  <c r="N444" i="29" s="1"/>
  <c r="L324" i="29"/>
  <c r="L444" i="29" s="1"/>
  <c r="J324" i="29"/>
  <c r="J444" i="29" s="1"/>
  <c r="H324" i="29"/>
  <c r="H444" i="29" s="1"/>
  <c r="T323" i="29"/>
  <c r="T443" i="29" s="1"/>
  <c r="R323" i="29"/>
  <c r="R443" i="29" s="1"/>
  <c r="P323" i="29"/>
  <c r="P443" i="29" s="1"/>
  <c r="N323" i="29"/>
  <c r="N443" i="29" s="1"/>
  <c r="L323" i="29"/>
  <c r="L443" i="29" s="1"/>
  <c r="J323" i="29"/>
  <c r="J443" i="29" s="1"/>
  <c r="I323" i="29"/>
  <c r="I443" i="29" s="1"/>
  <c r="H323" i="29"/>
  <c r="H443" i="29" s="1"/>
  <c r="T322" i="29"/>
  <c r="T442" i="29" s="1"/>
  <c r="R322" i="29"/>
  <c r="R442" i="29" s="1"/>
  <c r="P322" i="29"/>
  <c r="P442" i="29" s="1"/>
  <c r="N322" i="29"/>
  <c r="N442" i="29" s="1"/>
  <c r="L322" i="29"/>
  <c r="L442" i="29" s="1"/>
  <c r="J322" i="29"/>
  <c r="J442" i="29" s="1"/>
  <c r="H322" i="29"/>
  <c r="H442" i="29" s="1"/>
  <c r="T321" i="29"/>
  <c r="T441" i="29" s="1"/>
  <c r="P321" i="29"/>
  <c r="P441" i="29" s="1"/>
  <c r="L321" i="29"/>
  <c r="L441" i="29" s="1"/>
  <c r="H321" i="29"/>
  <c r="H441" i="29" s="1"/>
  <c r="K317" i="29"/>
  <c r="Q316" i="29"/>
  <c r="Q315" i="29"/>
  <c r="I315" i="29"/>
  <c r="I314" i="29"/>
  <c r="O313" i="29"/>
  <c r="Q312" i="29"/>
  <c r="G310" i="29"/>
  <c r="G309" i="29"/>
  <c r="G308" i="29"/>
  <c r="G307" i="29"/>
  <c r="S306" i="29"/>
  <c r="S305" i="29" s="1"/>
  <c r="G306" i="29"/>
  <c r="G301" i="29"/>
  <c r="G300" i="29"/>
  <c r="G299" i="29"/>
  <c r="G298" i="29"/>
  <c r="G297" i="29"/>
  <c r="S296" i="29"/>
  <c r="G296" i="29" s="1"/>
  <c r="S295" i="29"/>
  <c r="G295" i="29" s="1"/>
  <c r="G265" i="29" s="1"/>
  <c r="S294" i="29"/>
  <c r="G294" i="29" s="1"/>
  <c r="G292" i="29"/>
  <c r="G291" i="29"/>
  <c r="G290" i="29"/>
  <c r="G289" i="29"/>
  <c r="T288" i="29"/>
  <c r="T287" i="29" s="1"/>
  <c r="S288" i="29"/>
  <c r="R288" i="29"/>
  <c r="R287" i="29" s="1"/>
  <c r="Q288" i="29"/>
  <c r="P288" i="29"/>
  <c r="O288" i="29"/>
  <c r="N288" i="29"/>
  <c r="N287" i="29" s="1"/>
  <c r="M288" i="29"/>
  <c r="L288" i="29"/>
  <c r="L287" i="29" s="1"/>
  <c r="K288" i="29"/>
  <c r="J288" i="29"/>
  <c r="J287" i="29" s="1"/>
  <c r="I288" i="29"/>
  <c r="H288" i="29"/>
  <c r="G288" i="29" s="1"/>
  <c r="S287" i="29"/>
  <c r="Q287" i="29"/>
  <c r="P287" i="29"/>
  <c r="O287" i="29"/>
  <c r="M287" i="29"/>
  <c r="K287" i="29"/>
  <c r="I287" i="29"/>
  <c r="G286" i="29"/>
  <c r="G285" i="29"/>
  <c r="G284" i="29"/>
  <c r="G283" i="29"/>
  <c r="T282" i="29"/>
  <c r="T281" i="29" s="1"/>
  <c r="S282" i="29"/>
  <c r="R282" i="29"/>
  <c r="Q282" i="29"/>
  <c r="P282" i="29"/>
  <c r="P281" i="29" s="1"/>
  <c r="O282" i="29"/>
  <c r="N282" i="29"/>
  <c r="N281" i="29" s="1"/>
  <c r="M282" i="29"/>
  <c r="L282" i="29"/>
  <c r="L281" i="29" s="1"/>
  <c r="K282" i="29"/>
  <c r="J282" i="29"/>
  <c r="J281" i="29" s="1"/>
  <c r="I282" i="29"/>
  <c r="H282" i="29"/>
  <c r="S281" i="29"/>
  <c r="R281" i="29"/>
  <c r="Q281" i="29"/>
  <c r="O281" i="29"/>
  <c r="M281" i="29"/>
  <c r="K281" i="29"/>
  <c r="I281" i="29"/>
  <c r="G280" i="29"/>
  <c r="G279" i="29"/>
  <c r="G278" i="29"/>
  <c r="G277" i="29"/>
  <c r="T276" i="29"/>
  <c r="S276" i="29"/>
  <c r="R276" i="29"/>
  <c r="R275" i="29" s="1"/>
  <c r="Q276" i="29"/>
  <c r="P276" i="29"/>
  <c r="O276" i="29"/>
  <c r="N276" i="29"/>
  <c r="N275" i="29" s="1"/>
  <c r="M276" i="29"/>
  <c r="L276" i="29"/>
  <c r="K276" i="29"/>
  <c r="J276" i="29"/>
  <c r="J275" i="29" s="1"/>
  <c r="I276" i="29"/>
  <c r="H276" i="29"/>
  <c r="T275" i="29"/>
  <c r="S275" i="29"/>
  <c r="Q275" i="29"/>
  <c r="P275" i="29"/>
  <c r="O275" i="29"/>
  <c r="M275" i="29"/>
  <c r="L275" i="29"/>
  <c r="K275" i="29"/>
  <c r="I275" i="29"/>
  <c r="G274" i="29"/>
  <c r="G268" i="29" s="1"/>
  <c r="G262" i="29" s="1"/>
  <c r="G317" i="29" s="1"/>
  <c r="G273" i="29"/>
  <c r="G272" i="29"/>
  <c r="G271" i="29"/>
  <c r="T270" i="29"/>
  <c r="S270" i="29"/>
  <c r="R270" i="29"/>
  <c r="Q270" i="29"/>
  <c r="P270" i="29"/>
  <c r="O270" i="29"/>
  <c r="N270" i="29"/>
  <c r="M270" i="29"/>
  <c r="L270" i="29"/>
  <c r="L269" i="29" s="1"/>
  <c r="L263" i="29" s="1"/>
  <c r="L257" i="29" s="1"/>
  <c r="L312" i="29" s="1"/>
  <c r="K270" i="29"/>
  <c r="J270" i="29"/>
  <c r="I270" i="29"/>
  <c r="H270" i="29"/>
  <c r="H264" i="29" s="1"/>
  <c r="H258" i="29" s="1"/>
  <c r="H313" i="29" s="1"/>
  <c r="S269" i="29"/>
  <c r="R269" i="29"/>
  <c r="Q269" i="29"/>
  <c r="O269" i="29"/>
  <c r="N269" i="29"/>
  <c r="M269" i="29"/>
  <c r="K269" i="29"/>
  <c r="J269" i="29"/>
  <c r="J263" i="29" s="1"/>
  <c r="J257" i="29" s="1"/>
  <c r="J312" i="29" s="1"/>
  <c r="I269" i="29"/>
  <c r="T268" i="29"/>
  <c r="S268" i="29"/>
  <c r="R268" i="29"/>
  <c r="R262" i="29" s="1"/>
  <c r="R317" i="29" s="1"/>
  <c r="Q268" i="29"/>
  <c r="P268" i="29"/>
  <c r="P262" i="29" s="1"/>
  <c r="P317" i="29" s="1"/>
  <c r="O268" i="29"/>
  <c r="N268" i="29"/>
  <c r="N262" i="29" s="1"/>
  <c r="N317" i="29" s="1"/>
  <c r="M268" i="29"/>
  <c r="L268" i="29"/>
  <c r="K268" i="29"/>
  <c r="J268" i="29"/>
  <c r="J262" i="29" s="1"/>
  <c r="J317" i="29" s="1"/>
  <c r="I268" i="29"/>
  <c r="H268" i="29"/>
  <c r="T267" i="29"/>
  <c r="T261" i="29" s="1"/>
  <c r="T316" i="29" s="1"/>
  <c r="S267" i="29"/>
  <c r="R267" i="29"/>
  <c r="Q267" i="29"/>
  <c r="P267" i="29"/>
  <c r="P261" i="29" s="1"/>
  <c r="P316" i="29" s="1"/>
  <c r="O267" i="29"/>
  <c r="N267" i="29"/>
  <c r="M267" i="29"/>
  <c r="L267" i="29"/>
  <c r="L261" i="29" s="1"/>
  <c r="L316" i="29" s="1"/>
  <c r="K267" i="29"/>
  <c r="J267" i="29"/>
  <c r="I267" i="29"/>
  <c r="H267" i="29"/>
  <c r="H261" i="29" s="1"/>
  <c r="H316" i="29" s="1"/>
  <c r="G267" i="29"/>
  <c r="T266" i="29"/>
  <c r="S266" i="29"/>
  <c r="R266" i="29"/>
  <c r="R260" i="29" s="1"/>
  <c r="R315" i="29" s="1"/>
  <c r="Q266" i="29"/>
  <c r="P266" i="29"/>
  <c r="O266" i="29"/>
  <c r="N266" i="29"/>
  <c r="N260" i="29" s="1"/>
  <c r="N315" i="29" s="1"/>
  <c r="M266" i="29"/>
  <c r="L266" i="29"/>
  <c r="K266" i="29"/>
  <c r="J266" i="29"/>
  <c r="J260" i="29" s="1"/>
  <c r="J315" i="29" s="1"/>
  <c r="I266" i="29"/>
  <c r="H266" i="29"/>
  <c r="T265" i="29"/>
  <c r="T259" i="29" s="1"/>
  <c r="T314" i="29" s="1"/>
  <c r="S265" i="29"/>
  <c r="R265" i="29"/>
  <c r="R259" i="29" s="1"/>
  <c r="R314" i="29" s="1"/>
  <c r="Q265" i="29"/>
  <c r="P265" i="29"/>
  <c r="P259" i="29" s="1"/>
  <c r="P314" i="29" s="1"/>
  <c r="O265" i="29"/>
  <c r="N265" i="29"/>
  <c r="N259" i="29" s="1"/>
  <c r="N314" i="29" s="1"/>
  <c r="M265" i="29"/>
  <c r="L265" i="29"/>
  <c r="L259" i="29" s="1"/>
  <c r="L314" i="29" s="1"/>
  <c r="K265" i="29"/>
  <c r="J265" i="29"/>
  <c r="J259" i="29" s="1"/>
  <c r="J314" i="29" s="1"/>
  <c r="I265" i="29"/>
  <c r="H265" i="29"/>
  <c r="H259" i="29" s="1"/>
  <c r="H314" i="29" s="1"/>
  <c r="S264" i="29"/>
  <c r="Q264" i="29"/>
  <c r="Q258" i="29" s="1"/>
  <c r="Q313" i="29" s="1"/>
  <c r="O264" i="29"/>
  <c r="M264" i="29"/>
  <c r="M258" i="29" s="1"/>
  <c r="M313" i="29" s="1"/>
  <c r="L264" i="29"/>
  <c r="L258" i="29" s="1"/>
  <c r="L313" i="29" s="1"/>
  <c r="K264" i="29"/>
  <c r="I264" i="29"/>
  <c r="S263" i="29"/>
  <c r="Q263" i="29"/>
  <c r="Q257" i="29" s="1"/>
  <c r="O263" i="29"/>
  <c r="N263" i="29"/>
  <c r="N257" i="29" s="1"/>
  <c r="N312" i="29" s="1"/>
  <c r="M263" i="29"/>
  <c r="K263" i="29"/>
  <c r="K257" i="29" s="1"/>
  <c r="K312" i="29" s="1"/>
  <c r="I263" i="29"/>
  <c r="I257" i="29" s="1"/>
  <c r="I312" i="29" s="1"/>
  <c r="T262" i="29"/>
  <c r="T317" i="29" s="1"/>
  <c r="S262" i="29"/>
  <c r="S317" i="29" s="1"/>
  <c r="Q262" i="29"/>
  <c r="Q317" i="29" s="1"/>
  <c r="O262" i="29"/>
  <c r="O317" i="29" s="1"/>
  <c r="M262" i="29"/>
  <c r="M317" i="29" s="1"/>
  <c r="L262" i="29"/>
  <c r="L317" i="29" s="1"/>
  <c r="K262" i="29"/>
  <c r="I262" i="29"/>
  <c r="I317" i="29" s="1"/>
  <c r="H262" i="29"/>
  <c r="H317" i="29" s="1"/>
  <c r="S261" i="29"/>
  <c r="S316" i="29" s="1"/>
  <c r="R261" i="29"/>
  <c r="R316" i="29" s="1"/>
  <c r="Q261" i="29"/>
  <c r="O261" i="29"/>
  <c r="O316" i="29" s="1"/>
  <c r="N261" i="29"/>
  <c r="N316" i="29" s="1"/>
  <c r="M261" i="29"/>
  <c r="M316" i="29" s="1"/>
  <c r="K261" i="29"/>
  <c r="K316" i="29" s="1"/>
  <c r="J261" i="29"/>
  <c r="J316" i="29" s="1"/>
  <c r="I261" i="29"/>
  <c r="I316" i="29" s="1"/>
  <c r="G261" i="29"/>
  <c r="G316" i="29" s="1"/>
  <c r="T260" i="29"/>
  <c r="T315" i="29" s="1"/>
  <c r="S260" i="29"/>
  <c r="S315" i="29" s="1"/>
  <c r="Q260" i="29"/>
  <c r="P260" i="29"/>
  <c r="P315" i="29" s="1"/>
  <c r="O260" i="29"/>
  <c r="O315" i="29" s="1"/>
  <c r="M260" i="29"/>
  <c r="M315" i="29" s="1"/>
  <c r="L260" i="29"/>
  <c r="L315" i="29" s="1"/>
  <c r="K260" i="29"/>
  <c r="K315" i="29" s="1"/>
  <c r="I260" i="29"/>
  <c r="H260" i="29"/>
  <c r="H315" i="29" s="1"/>
  <c r="S259" i="29"/>
  <c r="S314" i="29" s="1"/>
  <c r="Q259" i="29"/>
  <c r="Q314" i="29" s="1"/>
  <c r="O259" i="29"/>
  <c r="O314" i="29" s="1"/>
  <c r="M259" i="29"/>
  <c r="M314" i="29" s="1"/>
  <c r="K259" i="29"/>
  <c r="K314" i="29" s="1"/>
  <c r="I259" i="29"/>
  <c r="G259" i="29"/>
  <c r="G314" i="29" s="1"/>
  <c r="S258" i="29"/>
  <c r="S313" i="29" s="1"/>
  <c r="O258" i="29"/>
  <c r="K258" i="29"/>
  <c r="K313" i="29" s="1"/>
  <c r="I258" i="29"/>
  <c r="I313" i="29" s="1"/>
  <c r="O257" i="29"/>
  <c r="O312" i="29" s="1"/>
  <c r="M257" i="29"/>
  <c r="M312" i="29" s="1"/>
  <c r="Q252" i="29"/>
  <c r="P252" i="29"/>
  <c r="L252" i="29"/>
  <c r="S251" i="29"/>
  <c r="O251" i="29"/>
  <c r="N251" i="29"/>
  <c r="J251" i="29"/>
  <c r="Q250" i="29"/>
  <c r="M250" i="29"/>
  <c r="L250" i="29"/>
  <c r="H250" i="29"/>
  <c r="O249" i="29"/>
  <c r="K249" i="29"/>
  <c r="G246" i="29"/>
  <c r="G245" i="29"/>
  <c r="G244" i="29"/>
  <c r="G243" i="29"/>
  <c r="R242" i="29"/>
  <c r="G242" i="29"/>
  <c r="R241" i="29"/>
  <c r="G241" i="29" s="1"/>
  <c r="G240" i="29"/>
  <c r="G239" i="29"/>
  <c r="G238" i="29"/>
  <c r="G237" i="29"/>
  <c r="T236" i="29"/>
  <c r="T235" i="29" s="1"/>
  <c r="S236" i="29"/>
  <c r="S235" i="29" s="1"/>
  <c r="R236" i="29"/>
  <c r="Q236" i="29"/>
  <c r="P236" i="29"/>
  <c r="P235" i="29" s="1"/>
  <c r="O236" i="29"/>
  <c r="O235" i="29" s="1"/>
  <c r="N236" i="29"/>
  <c r="M236" i="29"/>
  <c r="L236" i="29"/>
  <c r="L235" i="29" s="1"/>
  <c r="K236" i="29"/>
  <c r="K235" i="29" s="1"/>
  <c r="J236" i="29"/>
  <c r="J235" i="29" s="1"/>
  <c r="I236" i="29"/>
  <c r="H236" i="29"/>
  <c r="G236" i="29" s="1"/>
  <c r="R235" i="29"/>
  <c r="Q235" i="29"/>
  <c r="N235" i="29"/>
  <c r="M235" i="29"/>
  <c r="I235" i="29"/>
  <c r="G234" i="29"/>
  <c r="G233" i="29"/>
  <c r="G232" i="29"/>
  <c r="G231" i="29"/>
  <c r="T230" i="29"/>
  <c r="T229" i="29" s="1"/>
  <c r="S230" i="29"/>
  <c r="S229" i="29" s="1"/>
  <c r="R230" i="29"/>
  <c r="Q230" i="29"/>
  <c r="P230" i="29"/>
  <c r="P229" i="29" s="1"/>
  <c r="O230" i="29"/>
  <c r="O229" i="29" s="1"/>
  <c r="N230" i="29"/>
  <c r="M230" i="29"/>
  <c r="L230" i="29"/>
  <c r="L229" i="29" s="1"/>
  <c r="K230" i="29"/>
  <c r="K229" i="29" s="1"/>
  <c r="J230" i="29"/>
  <c r="J229" i="29" s="1"/>
  <c r="I230" i="29"/>
  <c r="H230" i="29"/>
  <c r="G230" i="29" s="1"/>
  <c r="R229" i="29"/>
  <c r="Q229" i="29"/>
  <c r="N229" i="29"/>
  <c r="M229" i="29"/>
  <c r="I229" i="29"/>
  <c r="G228" i="29"/>
  <c r="G227" i="29"/>
  <c r="G226" i="29"/>
  <c r="G225" i="29"/>
  <c r="T224" i="29"/>
  <c r="T223" i="29" s="1"/>
  <c r="S224" i="29"/>
  <c r="S223" i="29" s="1"/>
  <c r="R224" i="29"/>
  <c r="Q224" i="29"/>
  <c r="P224" i="29"/>
  <c r="P223" i="29" s="1"/>
  <c r="O224" i="29"/>
  <c r="O223" i="29" s="1"/>
  <c r="N224" i="29"/>
  <c r="M224" i="29"/>
  <c r="L224" i="29"/>
  <c r="L223" i="29" s="1"/>
  <c r="K224" i="29"/>
  <c r="K223" i="29" s="1"/>
  <c r="J224" i="29"/>
  <c r="J223" i="29" s="1"/>
  <c r="I224" i="29"/>
  <c r="H224" i="29"/>
  <c r="G224" i="29" s="1"/>
  <c r="R223" i="29"/>
  <c r="Q223" i="29"/>
  <c r="N223" i="29"/>
  <c r="M223" i="29"/>
  <c r="I223" i="29"/>
  <c r="G222" i="29"/>
  <c r="G221" i="29"/>
  <c r="G220" i="29"/>
  <c r="G219" i="29"/>
  <c r="T218" i="29"/>
  <c r="T217" i="29" s="1"/>
  <c r="S218" i="29"/>
  <c r="S217" i="29" s="1"/>
  <c r="R218" i="29"/>
  <c r="Q218" i="29"/>
  <c r="P218" i="29"/>
  <c r="P217" i="29" s="1"/>
  <c r="O218" i="29"/>
  <c r="O217" i="29" s="1"/>
  <c r="N218" i="29"/>
  <c r="M218" i="29"/>
  <c r="L218" i="29"/>
  <c r="L217" i="29" s="1"/>
  <c r="K218" i="29"/>
  <c r="K217" i="29" s="1"/>
  <c r="J218" i="29"/>
  <c r="J217" i="29" s="1"/>
  <c r="I218" i="29"/>
  <c r="H218" i="29"/>
  <c r="G218" i="29" s="1"/>
  <c r="R217" i="29"/>
  <c r="Q217" i="29"/>
  <c r="N217" i="29"/>
  <c r="M217" i="29"/>
  <c r="I217" i="29"/>
  <c r="G216" i="29"/>
  <c r="G215" i="29"/>
  <c r="G214" i="29"/>
  <c r="G213" i="29"/>
  <c r="T212" i="29"/>
  <c r="T211" i="29" s="1"/>
  <c r="S212" i="29"/>
  <c r="S211" i="29" s="1"/>
  <c r="R212" i="29"/>
  <c r="Q212" i="29"/>
  <c r="P212" i="29"/>
  <c r="P211" i="29" s="1"/>
  <c r="O212" i="29"/>
  <c r="O211" i="29" s="1"/>
  <c r="N212" i="29"/>
  <c r="M212" i="29"/>
  <c r="L212" i="29"/>
  <c r="L211" i="29" s="1"/>
  <c r="K212" i="29"/>
  <c r="K211" i="29" s="1"/>
  <c r="J212" i="29"/>
  <c r="J211" i="29" s="1"/>
  <c r="I212" i="29"/>
  <c r="H212" i="29"/>
  <c r="G212" i="29" s="1"/>
  <c r="R211" i="29"/>
  <c r="Q211" i="29"/>
  <c r="N211" i="29"/>
  <c r="M211" i="29"/>
  <c r="I211" i="29"/>
  <c r="G210" i="29"/>
  <c r="G209" i="29"/>
  <c r="G208" i="29"/>
  <c r="G207" i="29"/>
  <c r="T206" i="29"/>
  <c r="T205" i="29" s="1"/>
  <c r="S206" i="29"/>
  <c r="S205" i="29" s="1"/>
  <c r="R206" i="29"/>
  <c r="Q206" i="29"/>
  <c r="P206" i="29"/>
  <c r="P205" i="29" s="1"/>
  <c r="O206" i="29"/>
  <c r="O205" i="29" s="1"/>
  <c r="N206" i="29"/>
  <c r="M206" i="29"/>
  <c r="L206" i="29"/>
  <c r="L205" i="29" s="1"/>
  <c r="K206" i="29"/>
  <c r="K205" i="29" s="1"/>
  <c r="J206" i="29"/>
  <c r="J205" i="29" s="1"/>
  <c r="I206" i="29"/>
  <c r="H206" i="29"/>
  <c r="G206" i="29" s="1"/>
  <c r="R205" i="29"/>
  <c r="Q205" i="29"/>
  <c r="N205" i="29"/>
  <c r="M205" i="29"/>
  <c r="I205" i="29"/>
  <c r="G204" i="29"/>
  <c r="G180" i="29" s="1"/>
  <c r="G174" i="29" s="1"/>
  <c r="G253" i="29" s="1"/>
  <c r="G203" i="29"/>
  <c r="G202" i="29"/>
  <c r="G201" i="29"/>
  <c r="T200" i="29"/>
  <c r="T199" i="29" s="1"/>
  <c r="S200" i="29"/>
  <c r="S199" i="29" s="1"/>
  <c r="R200" i="29"/>
  <c r="Q200" i="29"/>
  <c r="P200" i="29"/>
  <c r="P199" i="29" s="1"/>
  <c r="O200" i="29"/>
  <c r="O199" i="29" s="1"/>
  <c r="N200" i="29"/>
  <c r="M200" i="29"/>
  <c r="L200" i="29"/>
  <c r="L199" i="29" s="1"/>
  <c r="K200" i="29"/>
  <c r="K199" i="29" s="1"/>
  <c r="J200" i="29"/>
  <c r="J199" i="29" s="1"/>
  <c r="I200" i="29"/>
  <c r="H200" i="29"/>
  <c r="G200" i="29" s="1"/>
  <c r="R199" i="29"/>
  <c r="Q199" i="29"/>
  <c r="N199" i="29"/>
  <c r="M199" i="29"/>
  <c r="I199" i="29"/>
  <c r="G198" i="29"/>
  <c r="G197" i="29"/>
  <c r="G196" i="29"/>
  <c r="G195" i="29"/>
  <c r="T194" i="29"/>
  <c r="S194" i="29"/>
  <c r="R194" i="29"/>
  <c r="R193" i="29" s="1"/>
  <c r="Q194" i="29"/>
  <c r="Q193" i="29" s="1"/>
  <c r="P194" i="29"/>
  <c r="O194" i="29"/>
  <c r="N194" i="29"/>
  <c r="N193" i="29" s="1"/>
  <c r="M194" i="29"/>
  <c r="M193" i="29" s="1"/>
  <c r="L194" i="29"/>
  <c r="K194" i="29"/>
  <c r="J194" i="29"/>
  <c r="J193" i="29" s="1"/>
  <c r="I194" i="29"/>
  <c r="H194" i="29"/>
  <c r="T193" i="29"/>
  <c r="S193" i="29"/>
  <c r="P193" i="29"/>
  <c r="O193" i="29"/>
  <c r="L193" i="29"/>
  <c r="K193" i="29"/>
  <c r="H193" i="29"/>
  <c r="G192" i="29"/>
  <c r="G191" i="29"/>
  <c r="G190" i="29"/>
  <c r="G178" i="29" s="1"/>
  <c r="G172" i="29" s="1"/>
  <c r="G251" i="29" s="1"/>
  <c r="G189" i="29"/>
  <c r="G177" i="29" s="1"/>
  <c r="G171" i="29" s="1"/>
  <c r="G250" i="29" s="1"/>
  <c r="T188" i="29"/>
  <c r="S188" i="29"/>
  <c r="R188" i="29"/>
  <c r="Q188" i="29"/>
  <c r="Q187" i="29" s="1"/>
  <c r="P188" i="29"/>
  <c r="O188" i="29"/>
  <c r="N188" i="29"/>
  <c r="M188" i="29"/>
  <c r="M187" i="29" s="1"/>
  <c r="L188" i="29"/>
  <c r="K188" i="29"/>
  <c r="J188" i="29"/>
  <c r="I188" i="29"/>
  <c r="I187" i="29" s="1"/>
  <c r="H188" i="29"/>
  <c r="T187" i="29"/>
  <c r="S187" i="29"/>
  <c r="S175" i="29" s="1"/>
  <c r="S169" i="29" s="1"/>
  <c r="S248" i="29" s="1"/>
  <c r="P187" i="29"/>
  <c r="O187" i="29"/>
  <c r="L187" i="29"/>
  <c r="K187" i="29"/>
  <c r="K175" i="29" s="1"/>
  <c r="K169" i="29" s="1"/>
  <c r="K248" i="29" s="1"/>
  <c r="H187" i="29"/>
  <c r="G183" i="29"/>
  <c r="G182" i="29"/>
  <c r="G181" i="29"/>
  <c r="T180" i="29"/>
  <c r="S180" i="29"/>
  <c r="R180" i="29"/>
  <c r="Q180" i="29"/>
  <c r="P180" i="29"/>
  <c r="O180" i="29"/>
  <c r="N180" i="29"/>
  <c r="M180" i="29"/>
  <c r="L180" i="29"/>
  <c r="K180" i="29"/>
  <c r="J180" i="29"/>
  <c r="I180" i="29"/>
  <c r="H180" i="29"/>
  <c r="T179" i="29"/>
  <c r="S179" i="29"/>
  <c r="S173" i="29" s="1"/>
  <c r="S252" i="29" s="1"/>
  <c r="R179" i="29"/>
  <c r="Q179" i="29"/>
  <c r="P179" i="29"/>
  <c r="O179" i="29"/>
  <c r="O173" i="29" s="1"/>
  <c r="O252" i="29" s="1"/>
  <c r="N179" i="29"/>
  <c r="M179" i="29"/>
  <c r="L179" i="29"/>
  <c r="K179" i="29"/>
  <c r="K173" i="29" s="1"/>
  <c r="K252" i="29" s="1"/>
  <c r="J179" i="29"/>
  <c r="I179" i="29"/>
  <c r="H179" i="29"/>
  <c r="G179" i="29"/>
  <c r="G173" i="29" s="1"/>
  <c r="G252" i="29" s="1"/>
  <c r="T178" i="29"/>
  <c r="S178" i="29"/>
  <c r="R178" i="29"/>
  <c r="Q178" i="29"/>
  <c r="Q172" i="29" s="1"/>
  <c r="Q251" i="29" s="1"/>
  <c r="P178" i="29"/>
  <c r="O178" i="29"/>
  <c r="N178" i="29"/>
  <c r="M178" i="29"/>
  <c r="M172" i="29" s="1"/>
  <c r="M251" i="29" s="1"/>
  <c r="L178" i="29"/>
  <c r="K178" i="29"/>
  <c r="J178" i="29"/>
  <c r="I178" i="29"/>
  <c r="I172" i="29" s="1"/>
  <c r="I251" i="29" s="1"/>
  <c r="H178" i="29"/>
  <c r="T177" i="29"/>
  <c r="S177" i="29"/>
  <c r="R177" i="29"/>
  <c r="R171" i="29" s="1"/>
  <c r="R250" i="29" s="1"/>
  <c r="Q177" i="29"/>
  <c r="P177" i="29"/>
  <c r="O177" i="29"/>
  <c r="N177" i="29"/>
  <c r="N171" i="29" s="1"/>
  <c r="N250" i="29" s="1"/>
  <c r="M177" i="29"/>
  <c r="L177" i="29"/>
  <c r="K177" i="29"/>
  <c r="J177" i="29"/>
  <c r="J171" i="29" s="1"/>
  <c r="J250" i="29" s="1"/>
  <c r="I177" i="29"/>
  <c r="H177" i="29"/>
  <c r="T176" i="29"/>
  <c r="T170" i="29" s="1"/>
  <c r="T249" i="29" s="1"/>
  <c r="S176" i="29"/>
  <c r="O176" i="29"/>
  <c r="K176" i="29"/>
  <c r="I176" i="29"/>
  <c r="I170" i="29" s="1"/>
  <c r="I249" i="29" s="1"/>
  <c r="O175" i="29"/>
  <c r="O169" i="29" s="1"/>
  <c r="O248" i="29" s="1"/>
  <c r="T174" i="29"/>
  <c r="T253" i="29" s="1"/>
  <c r="S174" i="29"/>
  <c r="S253" i="29" s="1"/>
  <c r="R174" i="29"/>
  <c r="R253" i="29" s="1"/>
  <c r="Q174" i="29"/>
  <c r="Q253" i="29" s="1"/>
  <c r="P174" i="29"/>
  <c r="P253" i="29" s="1"/>
  <c r="O174" i="29"/>
  <c r="O253" i="29" s="1"/>
  <c r="N174" i="29"/>
  <c r="N253" i="29" s="1"/>
  <c r="M174" i="29"/>
  <c r="M253" i="29" s="1"/>
  <c r="L174" i="29"/>
  <c r="L253" i="29" s="1"/>
  <c r="K174" i="29"/>
  <c r="K253" i="29" s="1"/>
  <c r="J174" i="29"/>
  <c r="J253" i="29" s="1"/>
  <c r="I174" i="29"/>
  <c r="I253" i="29" s="1"/>
  <c r="H174" i="29"/>
  <c r="H253" i="29" s="1"/>
  <c r="T173" i="29"/>
  <c r="T252" i="29" s="1"/>
  <c r="R173" i="29"/>
  <c r="R252" i="29" s="1"/>
  <c r="Q173" i="29"/>
  <c r="P173" i="29"/>
  <c r="N173" i="29"/>
  <c r="N252" i="29" s="1"/>
  <c r="M173" i="29"/>
  <c r="M252" i="29" s="1"/>
  <c r="L173" i="29"/>
  <c r="J173" i="29"/>
  <c r="J252" i="29" s="1"/>
  <c r="I173" i="29"/>
  <c r="I252" i="29" s="1"/>
  <c r="H173" i="29"/>
  <c r="H252" i="29" s="1"/>
  <c r="T172" i="29"/>
  <c r="T251" i="29" s="1"/>
  <c r="S172" i="29"/>
  <c r="R172" i="29"/>
  <c r="R251" i="29" s="1"/>
  <c r="P172" i="29"/>
  <c r="P251" i="29" s="1"/>
  <c r="O172" i="29"/>
  <c r="N172" i="29"/>
  <c r="L172" i="29"/>
  <c r="L251" i="29" s="1"/>
  <c r="K172" i="29"/>
  <c r="K251" i="29" s="1"/>
  <c r="J172" i="29"/>
  <c r="H172" i="29"/>
  <c r="H251" i="29" s="1"/>
  <c r="T171" i="29"/>
  <c r="T250" i="29" s="1"/>
  <c r="S171" i="29"/>
  <c r="S250" i="29" s="1"/>
  <c r="Q171" i="29"/>
  <c r="P171" i="29"/>
  <c r="P250" i="29" s="1"/>
  <c r="O171" i="29"/>
  <c r="O250" i="29" s="1"/>
  <c r="M171" i="29"/>
  <c r="L171" i="29"/>
  <c r="K171" i="29"/>
  <c r="K250" i="29" s="1"/>
  <c r="I171" i="29"/>
  <c r="I250" i="29" s="1"/>
  <c r="H171" i="29"/>
  <c r="S170" i="29"/>
  <c r="S249" i="29" s="1"/>
  <c r="O170" i="29"/>
  <c r="K170" i="29"/>
  <c r="Q165" i="29"/>
  <c r="G159" i="29"/>
  <c r="G153" i="29" s="1"/>
  <c r="G158" i="29"/>
  <c r="G152" i="29" s="1"/>
  <c r="G157" i="29"/>
  <c r="G156" i="29"/>
  <c r="T155" i="29"/>
  <c r="T154" i="29" s="1"/>
  <c r="T148" i="29" s="1"/>
  <c r="S155" i="29"/>
  <c r="S154" i="29" s="1"/>
  <c r="S148" i="29" s="1"/>
  <c r="R155" i="29"/>
  <c r="Q155" i="29"/>
  <c r="P155" i="29"/>
  <c r="P154" i="29" s="1"/>
  <c r="P148" i="29" s="1"/>
  <c r="O155" i="29"/>
  <c r="O154" i="29" s="1"/>
  <c r="O148" i="29" s="1"/>
  <c r="N155" i="29"/>
  <c r="M155" i="29"/>
  <c r="L155" i="29"/>
  <c r="L154" i="29" s="1"/>
  <c r="L148" i="29" s="1"/>
  <c r="K155" i="29"/>
  <c r="K154" i="29" s="1"/>
  <c r="K148" i="29" s="1"/>
  <c r="J155" i="29"/>
  <c r="I155" i="29"/>
  <c r="H155" i="29"/>
  <c r="G155" i="29" s="1"/>
  <c r="G149" i="29" s="1"/>
  <c r="R154" i="29"/>
  <c r="Q154" i="29"/>
  <c r="N154" i="29"/>
  <c r="M154" i="29"/>
  <c r="J154" i="29"/>
  <c r="I154" i="29"/>
  <c r="T153" i="29"/>
  <c r="S153" i="29"/>
  <c r="R153" i="29"/>
  <c r="Q153" i="29"/>
  <c r="P153" i="29"/>
  <c r="O153" i="29"/>
  <c r="N153" i="29"/>
  <c r="M153" i="29"/>
  <c r="L153" i="29"/>
  <c r="K153" i="29"/>
  <c r="J153" i="29"/>
  <c r="I153" i="29"/>
  <c r="H153" i="29"/>
  <c r="T152" i="29"/>
  <c r="S152" i="29"/>
  <c r="R152" i="29"/>
  <c r="Q152" i="29"/>
  <c r="P152" i="29"/>
  <c r="O152" i="29"/>
  <c r="N152" i="29"/>
  <c r="M152" i="29"/>
  <c r="L152" i="29"/>
  <c r="K152" i="29"/>
  <c r="J152" i="29"/>
  <c r="I152" i="29"/>
  <c r="H152" i="29"/>
  <c r="T151" i="29"/>
  <c r="S151" i="29"/>
  <c r="R151" i="29"/>
  <c r="Q151" i="29"/>
  <c r="P151" i="29"/>
  <c r="O151" i="29"/>
  <c r="N151" i="29"/>
  <c r="M151" i="29"/>
  <c r="L151" i="29"/>
  <c r="K151" i="29"/>
  <c r="J151" i="29"/>
  <c r="I151" i="29"/>
  <c r="H151" i="29"/>
  <c r="G151" i="29"/>
  <c r="T150" i="29"/>
  <c r="S150" i="29"/>
  <c r="R150" i="29"/>
  <c r="Q150" i="29"/>
  <c r="P150" i="29"/>
  <c r="O150" i="29"/>
  <c r="N150" i="29"/>
  <c r="M150" i="29"/>
  <c r="L150" i="29"/>
  <c r="K150" i="29"/>
  <c r="J150" i="29"/>
  <c r="I150" i="29"/>
  <c r="H150" i="29"/>
  <c r="G150" i="29"/>
  <c r="T149" i="29"/>
  <c r="S149" i="29"/>
  <c r="R149" i="29"/>
  <c r="Q149" i="29"/>
  <c r="P149" i="29"/>
  <c r="O149" i="29"/>
  <c r="N149" i="29"/>
  <c r="M149" i="29"/>
  <c r="L149" i="29"/>
  <c r="K149" i="29"/>
  <c r="J149" i="29"/>
  <c r="I149" i="29"/>
  <c r="H149" i="29"/>
  <c r="R148" i="29"/>
  <c r="Q148" i="29"/>
  <c r="N148" i="29"/>
  <c r="M148" i="29"/>
  <c r="J148" i="29"/>
  <c r="I148" i="29"/>
  <c r="G147" i="29"/>
  <c r="G141" i="29" s="1"/>
  <c r="G87" i="29" s="1"/>
  <c r="G165" i="29" s="1"/>
  <c r="G146" i="29"/>
  <c r="G140" i="29" s="1"/>
  <c r="G145" i="29"/>
  <c r="G144" i="29"/>
  <c r="T143" i="29"/>
  <c r="T142" i="29" s="1"/>
  <c r="T136" i="29" s="1"/>
  <c r="S143" i="29"/>
  <c r="S142" i="29" s="1"/>
  <c r="S136" i="29" s="1"/>
  <c r="R143" i="29"/>
  <c r="Q143" i="29"/>
  <c r="P143" i="29"/>
  <c r="P142" i="29" s="1"/>
  <c r="P136" i="29" s="1"/>
  <c r="O143" i="29"/>
  <c r="O142" i="29" s="1"/>
  <c r="O136" i="29" s="1"/>
  <c r="N143" i="29"/>
  <c r="M143" i="29"/>
  <c r="L143" i="29"/>
  <c r="L142" i="29" s="1"/>
  <c r="L136" i="29" s="1"/>
  <c r="K143" i="29"/>
  <c r="K142" i="29" s="1"/>
  <c r="K136" i="29" s="1"/>
  <c r="J143" i="29"/>
  <c r="I143" i="29"/>
  <c r="H143" i="29"/>
  <c r="G143" i="29" s="1"/>
  <c r="G137" i="29" s="1"/>
  <c r="R142" i="29"/>
  <c r="Q142" i="29"/>
  <c r="N142" i="29"/>
  <c r="M142" i="29"/>
  <c r="J142" i="29"/>
  <c r="I142" i="29"/>
  <c r="T141" i="29"/>
  <c r="S141" i="29"/>
  <c r="R141" i="29"/>
  <c r="Q141" i="29"/>
  <c r="P141" i="29"/>
  <c r="O141" i="29"/>
  <c r="N141" i="29"/>
  <c r="M141" i="29"/>
  <c r="L141" i="29"/>
  <c r="K141" i="29"/>
  <c r="J141" i="29"/>
  <c r="I141" i="29"/>
  <c r="H141" i="29"/>
  <c r="T140" i="29"/>
  <c r="S140" i="29"/>
  <c r="R140" i="29"/>
  <c r="Q140" i="29"/>
  <c r="P140" i="29"/>
  <c r="O140" i="29"/>
  <c r="N140" i="29"/>
  <c r="M140" i="29"/>
  <c r="L140" i="29"/>
  <c r="K140" i="29"/>
  <c r="J140" i="29"/>
  <c r="I140" i="29"/>
  <c r="H140" i="29"/>
  <c r="T139" i="29"/>
  <c r="S139" i="29"/>
  <c r="R139" i="29"/>
  <c r="Q139" i="29"/>
  <c r="P139" i="29"/>
  <c r="O139" i="29"/>
  <c r="N139" i="29"/>
  <c r="M139" i="29"/>
  <c r="L139" i="29"/>
  <c r="K139" i="29"/>
  <c r="J139" i="29"/>
  <c r="I139" i="29"/>
  <c r="H139" i="29"/>
  <c r="G139" i="29"/>
  <c r="T138" i="29"/>
  <c r="S138" i="29"/>
  <c r="R138" i="29"/>
  <c r="Q138" i="29"/>
  <c r="P138" i="29"/>
  <c r="O138" i="29"/>
  <c r="N138" i="29"/>
  <c r="M138" i="29"/>
  <c r="L138" i="29"/>
  <c r="K138" i="29"/>
  <c r="J138" i="29"/>
  <c r="I138" i="29"/>
  <c r="H138" i="29"/>
  <c r="G138" i="29"/>
  <c r="T137" i="29"/>
  <c r="S137" i="29"/>
  <c r="R137" i="29"/>
  <c r="Q137" i="29"/>
  <c r="P137" i="29"/>
  <c r="O137" i="29"/>
  <c r="N137" i="29"/>
  <c r="M137" i="29"/>
  <c r="L137" i="29"/>
  <c r="K137" i="29"/>
  <c r="J137" i="29"/>
  <c r="I137" i="29"/>
  <c r="H137" i="29"/>
  <c r="R136" i="29"/>
  <c r="Q136" i="29"/>
  <c r="N136" i="29"/>
  <c r="M136" i="29"/>
  <c r="J136" i="29"/>
  <c r="I136" i="29"/>
  <c r="G135" i="29"/>
  <c r="G134" i="29"/>
  <c r="G133" i="29"/>
  <c r="G132" i="29"/>
  <c r="R131" i="29"/>
  <c r="G129" i="29"/>
  <c r="G123" i="29" s="1"/>
  <c r="G128" i="29"/>
  <c r="G122" i="29" s="1"/>
  <c r="G86" i="29" s="1"/>
  <c r="G164" i="29" s="1"/>
  <c r="G127" i="29"/>
  <c r="G126" i="29"/>
  <c r="T125" i="29"/>
  <c r="T124" i="29" s="1"/>
  <c r="T118" i="29" s="1"/>
  <c r="S125" i="29"/>
  <c r="S124" i="29" s="1"/>
  <c r="S118" i="29" s="1"/>
  <c r="R125" i="29"/>
  <c r="Q125" i="29"/>
  <c r="P125" i="29"/>
  <c r="P124" i="29" s="1"/>
  <c r="P118" i="29" s="1"/>
  <c r="O125" i="29"/>
  <c r="O124" i="29" s="1"/>
  <c r="O118" i="29" s="1"/>
  <c r="N125" i="29"/>
  <c r="M125" i="29"/>
  <c r="L125" i="29"/>
  <c r="L124" i="29" s="1"/>
  <c r="L118" i="29" s="1"/>
  <c r="K125" i="29"/>
  <c r="K124" i="29" s="1"/>
  <c r="K118" i="29" s="1"/>
  <c r="J125" i="29"/>
  <c r="I125" i="29"/>
  <c r="H125" i="29"/>
  <c r="R124" i="29"/>
  <c r="Q124" i="29"/>
  <c r="N124" i="29"/>
  <c r="M124" i="29"/>
  <c r="J124" i="29"/>
  <c r="I124" i="29"/>
  <c r="T123" i="29"/>
  <c r="S123" i="29"/>
  <c r="R123" i="29"/>
  <c r="Q123" i="29"/>
  <c r="P123" i="29"/>
  <c r="O123" i="29"/>
  <c r="N123" i="29"/>
  <c r="M123" i="29"/>
  <c r="L123" i="29"/>
  <c r="K123" i="29"/>
  <c r="J123" i="29"/>
  <c r="I123" i="29"/>
  <c r="H123" i="29"/>
  <c r="T122" i="29"/>
  <c r="S122" i="29"/>
  <c r="R122" i="29"/>
  <c r="Q122" i="29"/>
  <c r="P122" i="29"/>
  <c r="O122" i="29"/>
  <c r="N122" i="29"/>
  <c r="M122" i="29"/>
  <c r="L122" i="29"/>
  <c r="K122" i="29"/>
  <c r="J122" i="29"/>
  <c r="I122" i="29"/>
  <c r="H122" i="29"/>
  <c r="T121" i="29"/>
  <c r="S121" i="29"/>
  <c r="R121" i="29"/>
  <c r="Q121" i="29"/>
  <c r="P121" i="29"/>
  <c r="O121" i="29"/>
  <c r="N121" i="29"/>
  <c r="M121" i="29"/>
  <c r="L121" i="29"/>
  <c r="K121" i="29"/>
  <c r="J121" i="29"/>
  <c r="I121" i="29"/>
  <c r="H121" i="29"/>
  <c r="G121" i="29"/>
  <c r="T120" i="29"/>
  <c r="S120" i="29"/>
  <c r="R120" i="29"/>
  <c r="Q120" i="29"/>
  <c r="P120" i="29"/>
  <c r="O120" i="29"/>
  <c r="N120" i="29"/>
  <c r="M120" i="29"/>
  <c r="L120" i="29"/>
  <c r="K120" i="29"/>
  <c r="J120" i="29"/>
  <c r="I120" i="29"/>
  <c r="H120" i="29"/>
  <c r="G120" i="29"/>
  <c r="T119" i="29"/>
  <c r="S119" i="29"/>
  <c r="Q119" i="29"/>
  <c r="P119" i="29"/>
  <c r="O119" i="29"/>
  <c r="N119" i="29"/>
  <c r="M119" i="29"/>
  <c r="L119" i="29"/>
  <c r="K119" i="29"/>
  <c r="J119" i="29"/>
  <c r="I119" i="29"/>
  <c r="H119" i="29"/>
  <c r="Q118" i="29"/>
  <c r="N118" i="29"/>
  <c r="M118" i="29"/>
  <c r="J118" i="29"/>
  <c r="I118" i="29"/>
  <c r="G117" i="29"/>
  <c r="G116" i="29"/>
  <c r="G115" i="29"/>
  <c r="G114" i="29"/>
  <c r="G113" i="29"/>
  <c r="G112" i="29"/>
  <c r="G111" i="29"/>
  <c r="G110" i="29"/>
  <c r="G109" i="29"/>
  <c r="G108" i="29"/>
  <c r="T107" i="29"/>
  <c r="S107" i="29"/>
  <c r="R107" i="29"/>
  <c r="R106" i="29" s="1"/>
  <c r="R88" i="29" s="1"/>
  <c r="Q107" i="29"/>
  <c r="P107" i="29"/>
  <c r="O107" i="29"/>
  <c r="N107" i="29"/>
  <c r="N106" i="29" s="1"/>
  <c r="M107" i="29"/>
  <c r="M106" i="29" s="1"/>
  <c r="L107" i="29"/>
  <c r="K107" i="29"/>
  <c r="J107" i="29"/>
  <c r="I107" i="29"/>
  <c r="I106" i="29" s="1"/>
  <c r="I88" i="29" s="1"/>
  <c r="I82" i="29" s="1"/>
  <c r="I160" i="29" s="1"/>
  <c r="H107" i="29"/>
  <c r="T106" i="29"/>
  <c r="T88" i="29" s="1"/>
  <c r="S106" i="29"/>
  <c r="Q106" i="29"/>
  <c r="P106" i="29"/>
  <c r="P88" i="29" s="1"/>
  <c r="O106" i="29"/>
  <c r="L106" i="29"/>
  <c r="L88" i="29" s="1"/>
  <c r="L82" i="29" s="1"/>
  <c r="L160" i="29" s="1"/>
  <c r="K106" i="29"/>
  <c r="H106" i="29"/>
  <c r="G105" i="29"/>
  <c r="G104" i="29"/>
  <c r="G103" i="29"/>
  <c r="N102" i="29"/>
  <c r="G102" i="29" s="1"/>
  <c r="G90" i="29" s="1"/>
  <c r="G84" i="29" s="1"/>
  <c r="G162" i="29" s="1"/>
  <c r="T101" i="29"/>
  <c r="S101" i="29"/>
  <c r="S100" i="29" s="1"/>
  <c r="S88" i="29" s="1"/>
  <c r="S82" i="29" s="1"/>
  <c r="S160" i="29" s="1"/>
  <c r="R101" i="29"/>
  <c r="Q101" i="29"/>
  <c r="Q89" i="29" s="1"/>
  <c r="Q83" i="29" s="1"/>
  <c r="Q161" i="29" s="1"/>
  <c r="P101" i="29"/>
  <c r="O101" i="29"/>
  <c r="O90" i="29" s="1"/>
  <c r="O84" i="29" s="1"/>
  <c r="O162" i="29" s="1"/>
  <c r="N101" i="29"/>
  <c r="T100" i="29"/>
  <c r="R100" i="29"/>
  <c r="Q100" i="29"/>
  <c r="P100" i="29"/>
  <c r="N100" i="29"/>
  <c r="G97" i="29"/>
  <c r="O95" i="29"/>
  <c r="K95" i="29"/>
  <c r="K94" i="29" s="1"/>
  <c r="K88" i="29" s="1"/>
  <c r="J95" i="29"/>
  <c r="G95" i="29"/>
  <c r="O94" i="29"/>
  <c r="N94" i="29"/>
  <c r="G94" i="29"/>
  <c r="T93" i="29"/>
  <c r="S93" i="29"/>
  <c r="R93" i="29"/>
  <c r="Q93" i="29"/>
  <c r="P93" i="29"/>
  <c r="O93" i="29"/>
  <c r="N93" i="29"/>
  <c r="M93" i="29"/>
  <c r="L93" i="29"/>
  <c r="K93" i="29"/>
  <c r="J93" i="29"/>
  <c r="I93" i="29"/>
  <c r="H93" i="29"/>
  <c r="G93" i="29"/>
  <c r="T92" i="29"/>
  <c r="S92" i="29"/>
  <c r="R92" i="29"/>
  <c r="Q92" i="29"/>
  <c r="P92" i="29"/>
  <c r="O92" i="29"/>
  <c r="N92" i="29"/>
  <c r="M92" i="29"/>
  <c r="L92" i="29"/>
  <c r="K92" i="29"/>
  <c r="J92" i="29"/>
  <c r="I92" i="29"/>
  <c r="H92" i="29"/>
  <c r="G92" i="29"/>
  <c r="T91" i="29"/>
  <c r="T85" i="29" s="1"/>
  <c r="T163" i="29" s="1"/>
  <c r="S91" i="29"/>
  <c r="R91" i="29"/>
  <c r="Q91" i="29"/>
  <c r="P91" i="29"/>
  <c r="P85" i="29" s="1"/>
  <c r="P163" i="29" s="1"/>
  <c r="O91" i="29"/>
  <c r="N91" i="29"/>
  <c r="M91" i="29"/>
  <c r="L91" i="29"/>
  <c r="L85" i="29" s="1"/>
  <c r="L163" i="29" s="1"/>
  <c r="K91" i="29"/>
  <c r="J91" i="29"/>
  <c r="I91" i="29"/>
  <c r="H91" i="29"/>
  <c r="H85" i="29" s="1"/>
  <c r="H163" i="29" s="1"/>
  <c r="T90" i="29"/>
  <c r="S90" i="29"/>
  <c r="R90" i="29"/>
  <c r="R84" i="29" s="1"/>
  <c r="R162" i="29" s="1"/>
  <c r="Q90" i="29"/>
  <c r="P90" i="29"/>
  <c r="N90" i="29"/>
  <c r="M90" i="29"/>
  <c r="M84" i="29" s="1"/>
  <c r="M162" i="29" s="1"/>
  <c r="L90" i="29"/>
  <c r="K90" i="29"/>
  <c r="J90" i="29"/>
  <c r="I90" i="29"/>
  <c r="I84" i="29" s="1"/>
  <c r="I162" i="29" s="1"/>
  <c r="H90" i="29"/>
  <c r="T89" i="29"/>
  <c r="P89" i="29"/>
  <c r="P83" i="29" s="1"/>
  <c r="P161" i="29" s="1"/>
  <c r="L89" i="29"/>
  <c r="K89" i="29"/>
  <c r="H89" i="29"/>
  <c r="H83" i="29" s="1"/>
  <c r="H161" i="29" s="1"/>
  <c r="Q88" i="29"/>
  <c r="M88" i="29"/>
  <c r="T87" i="29"/>
  <c r="T165" i="29" s="1"/>
  <c r="S87" i="29"/>
  <c r="S165" i="29" s="1"/>
  <c r="R87" i="29"/>
  <c r="R165" i="29" s="1"/>
  <c r="Q87" i="29"/>
  <c r="P87" i="29"/>
  <c r="P165" i="29" s="1"/>
  <c r="O87" i="29"/>
  <c r="O165" i="29" s="1"/>
  <c r="N87" i="29"/>
  <c r="N165" i="29" s="1"/>
  <c r="M87" i="29"/>
  <c r="M165" i="29" s="1"/>
  <c r="L87" i="29"/>
  <c r="L165" i="29" s="1"/>
  <c r="K87" i="29"/>
  <c r="K165" i="29" s="1"/>
  <c r="J87" i="29"/>
  <c r="J165" i="29" s="1"/>
  <c r="I87" i="29"/>
  <c r="I165" i="29" s="1"/>
  <c r="H87" i="29"/>
  <c r="H165" i="29" s="1"/>
  <c r="T86" i="29"/>
  <c r="T164" i="29" s="1"/>
  <c r="S86" i="29"/>
  <c r="S164" i="29" s="1"/>
  <c r="R86" i="29"/>
  <c r="R164" i="29" s="1"/>
  <c r="Q86" i="29"/>
  <c r="Q164" i="29" s="1"/>
  <c r="P86" i="29"/>
  <c r="P164" i="29" s="1"/>
  <c r="O86" i="29"/>
  <c r="O164" i="29" s="1"/>
  <c r="N86" i="29"/>
  <c r="N164" i="29" s="1"/>
  <c r="M86" i="29"/>
  <c r="M164" i="29" s="1"/>
  <c r="L86" i="29"/>
  <c r="L164" i="29" s="1"/>
  <c r="K86" i="29"/>
  <c r="K164" i="29" s="1"/>
  <c r="J86" i="29"/>
  <c r="J164" i="29" s="1"/>
  <c r="I86" i="29"/>
  <c r="I164" i="29" s="1"/>
  <c r="H86" i="29"/>
  <c r="H164" i="29" s="1"/>
  <c r="S85" i="29"/>
  <c r="S163" i="29" s="1"/>
  <c r="R85" i="29"/>
  <c r="R163" i="29" s="1"/>
  <c r="Q85" i="29"/>
  <c r="Q163" i="29" s="1"/>
  <c r="O85" i="29"/>
  <c r="O163" i="29" s="1"/>
  <c r="N85" i="29"/>
  <c r="N163" i="29" s="1"/>
  <c r="M85" i="29"/>
  <c r="M163" i="29" s="1"/>
  <c r="K85" i="29"/>
  <c r="K163" i="29" s="1"/>
  <c r="J85" i="29"/>
  <c r="J163" i="29" s="1"/>
  <c r="I85" i="29"/>
  <c r="I163" i="29" s="1"/>
  <c r="T84" i="29"/>
  <c r="T162" i="29" s="1"/>
  <c r="S84" i="29"/>
  <c r="S162" i="29" s="1"/>
  <c r="Q84" i="29"/>
  <c r="Q162" i="29" s="1"/>
  <c r="P84" i="29"/>
  <c r="P162" i="29" s="1"/>
  <c r="N84" i="29"/>
  <c r="N162" i="29" s="1"/>
  <c r="L84" i="29"/>
  <c r="L162" i="29" s="1"/>
  <c r="K84" i="29"/>
  <c r="K162" i="29" s="1"/>
  <c r="J84" i="29"/>
  <c r="J162" i="29" s="1"/>
  <c r="H84" i="29"/>
  <c r="H162" i="29" s="1"/>
  <c r="T83" i="29"/>
  <c r="T161" i="29" s="1"/>
  <c r="L83" i="29"/>
  <c r="L161" i="29" s="1"/>
  <c r="K83" i="29"/>
  <c r="K161" i="29" s="1"/>
  <c r="Q82" i="29"/>
  <c r="Q160" i="29" s="1"/>
  <c r="M82" i="29"/>
  <c r="M160" i="29" s="1"/>
  <c r="G72" i="29"/>
  <c r="G71" i="29"/>
  <c r="G65" i="29" s="1"/>
  <c r="G70" i="29"/>
  <c r="G69" i="29"/>
  <c r="T68" i="29"/>
  <c r="T67" i="29" s="1"/>
  <c r="T61" i="29" s="1"/>
  <c r="S68" i="29"/>
  <c r="S67" i="29" s="1"/>
  <c r="S61" i="29" s="1"/>
  <c r="R68" i="29"/>
  <c r="Q68" i="29"/>
  <c r="P68" i="29"/>
  <c r="P67" i="29" s="1"/>
  <c r="P61" i="29" s="1"/>
  <c r="O68" i="29"/>
  <c r="O67" i="29" s="1"/>
  <c r="O61" i="29" s="1"/>
  <c r="N68" i="29"/>
  <c r="M68" i="29"/>
  <c r="L68" i="29"/>
  <c r="L67" i="29" s="1"/>
  <c r="L61" i="29" s="1"/>
  <c r="K68" i="29"/>
  <c r="K67" i="29" s="1"/>
  <c r="K61" i="29" s="1"/>
  <c r="J68" i="29"/>
  <c r="I68" i="29"/>
  <c r="H68" i="29"/>
  <c r="H67" i="29" s="1"/>
  <c r="R67" i="29"/>
  <c r="Q67" i="29"/>
  <c r="Q61" i="29" s="1"/>
  <c r="Q19" i="29" s="1"/>
  <c r="Q73" i="29" s="1"/>
  <c r="N67" i="29"/>
  <c r="M67" i="29"/>
  <c r="J67" i="29"/>
  <c r="I67" i="29"/>
  <c r="I61" i="29" s="1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T65" i="29"/>
  <c r="S65" i="29"/>
  <c r="R65" i="29"/>
  <c r="Q65" i="29"/>
  <c r="P65" i="29"/>
  <c r="O65" i="29"/>
  <c r="N65" i="29"/>
  <c r="M65" i="29"/>
  <c r="L65" i="29"/>
  <c r="K65" i="29"/>
  <c r="J65" i="29"/>
  <c r="I65" i="29"/>
  <c r="H65" i="29"/>
  <c r="T64" i="29"/>
  <c r="T22" i="29" s="1"/>
  <c r="T76" i="29" s="1"/>
  <c r="T450" i="29" s="1"/>
  <c r="S64" i="29"/>
  <c r="R64" i="29"/>
  <c r="Q64" i="29"/>
  <c r="P64" i="29"/>
  <c r="P22" i="29" s="1"/>
  <c r="P76" i="29" s="1"/>
  <c r="P450" i="29" s="1"/>
  <c r="O64" i="29"/>
  <c r="N64" i="29"/>
  <c r="M64" i="29"/>
  <c r="L64" i="29"/>
  <c r="L22" i="29" s="1"/>
  <c r="L76" i="29" s="1"/>
  <c r="L450" i="29" s="1"/>
  <c r="K64" i="29"/>
  <c r="J64" i="29"/>
  <c r="I64" i="29"/>
  <c r="H64" i="29"/>
  <c r="H22" i="29" s="1"/>
  <c r="H76" i="29" s="1"/>
  <c r="H450" i="29" s="1"/>
  <c r="G64" i="29"/>
  <c r="T63" i="29"/>
  <c r="S63" i="29"/>
  <c r="R63" i="29"/>
  <c r="R21" i="29" s="1"/>
  <c r="R75" i="29" s="1"/>
  <c r="R449" i="29" s="1"/>
  <c r="Q63" i="29"/>
  <c r="P63" i="29"/>
  <c r="O63" i="29"/>
  <c r="N63" i="29"/>
  <c r="N21" i="29" s="1"/>
  <c r="N75" i="29" s="1"/>
  <c r="N449" i="29" s="1"/>
  <c r="M63" i="29"/>
  <c r="L63" i="29"/>
  <c r="K63" i="29"/>
  <c r="J63" i="29"/>
  <c r="J21" i="29" s="1"/>
  <c r="J75" i="29" s="1"/>
  <c r="J449" i="29" s="1"/>
  <c r="I63" i="29"/>
  <c r="H63" i="29"/>
  <c r="G63" i="29"/>
  <c r="T62" i="29"/>
  <c r="S62" i="29"/>
  <c r="R62" i="29"/>
  <c r="Q62" i="29"/>
  <c r="P62" i="29"/>
  <c r="O62" i="29"/>
  <c r="N62" i="29"/>
  <c r="M62" i="29"/>
  <c r="L62" i="29"/>
  <c r="K62" i="29"/>
  <c r="J62" i="29"/>
  <c r="I62" i="29"/>
  <c r="H62" i="29"/>
  <c r="R61" i="29"/>
  <c r="N61" i="29"/>
  <c r="M61" i="29"/>
  <c r="J61" i="29"/>
  <c r="G60" i="29"/>
  <c r="G54" i="29" s="1"/>
  <c r="G59" i="29"/>
  <c r="G53" i="29" s="1"/>
  <c r="G58" i="29"/>
  <c r="G57" i="29"/>
  <c r="T56" i="29"/>
  <c r="T55" i="29" s="1"/>
  <c r="T49" i="29" s="1"/>
  <c r="S56" i="29"/>
  <c r="S55" i="29" s="1"/>
  <c r="S49" i="29" s="1"/>
  <c r="R56" i="29"/>
  <c r="Q56" i="29"/>
  <c r="P56" i="29"/>
  <c r="P55" i="29" s="1"/>
  <c r="P49" i="29" s="1"/>
  <c r="O56" i="29"/>
  <c r="O55" i="29" s="1"/>
  <c r="O49" i="29" s="1"/>
  <c r="N56" i="29"/>
  <c r="M56" i="29"/>
  <c r="L56" i="29"/>
  <c r="L55" i="29" s="1"/>
  <c r="L49" i="29" s="1"/>
  <c r="L19" i="29" s="1"/>
  <c r="L73" i="29" s="1"/>
  <c r="K56" i="29"/>
  <c r="K55" i="29" s="1"/>
  <c r="K49" i="29" s="1"/>
  <c r="J56" i="29"/>
  <c r="I56" i="29"/>
  <c r="H56" i="29"/>
  <c r="H55" i="29" s="1"/>
  <c r="R55" i="29"/>
  <c r="Q55" i="29"/>
  <c r="N55" i="29"/>
  <c r="N49" i="29" s="1"/>
  <c r="M55" i="29"/>
  <c r="J55" i="29"/>
  <c r="I55" i="29"/>
  <c r="T54" i="29"/>
  <c r="T24" i="29" s="1"/>
  <c r="T78" i="29" s="1"/>
  <c r="T452" i="29" s="1"/>
  <c r="S54" i="29"/>
  <c r="R54" i="29"/>
  <c r="Q54" i="29"/>
  <c r="P54" i="29"/>
  <c r="P24" i="29" s="1"/>
  <c r="P78" i="29" s="1"/>
  <c r="P452" i="29" s="1"/>
  <c r="O54" i="29"/>
  <c r="N54" i="29"/>
  <c r="M54" i="29"/>
  <c r="L54" i="29"/>
  <c r="L24" i="29" s="1"/>
  <c r="L78" i="29" s="1"/>
  <c r="L452" i="29" s="1"/>
  <c r="K54" i="29"/>
  <c r="J54" i="29"/>
  <c r="I54" i="29"/>
  <c r="H54" i="29"/>
  <c r="H24" i="29" s="1"/>
  <c r="H78" i="29" s="1"/>
  <c r="H452" i="29" s="1"/>
  <c r="T53" i="29"/>
  <c r="S53" i="29"/>
  <c r="R53" i="29"/>
  <c r="R23" i="29" s="1"/>
  <c r="R77" i="29" s="1"/>
  <c r="R451" i="29" s="1"/>
  <c r="Q53" i="29"/>
  <c r="P53" i="29"/>
  <c r="O53" i="29"/>
  <c r="N53" i="29"/>
  <c r="N23" i="29" s="1"/>
  <c r="N77" i="29" s="1"/>
  <c r="N451" i="29" s="1"/>
  <c r="M53" i="29"/>
  <c r="L53" i="29"/>
  <c r="K53" i="29"/>
  <c r="J53" i="29"/>
  <c r="J23" i="29" s="1"/>
  <c r="J77" i="29" s="1"/>
  <c r="J451" i="29" s="1"/>
  <c r="I53" i="29"/>
  <c r="H53" i="29"/>
  <c r="T52" i="29"/>
  <c r="S52" i="29"/>
  <c r="S22" i="29" s="1"/>
  <c r="S76" i="29" s="1"/>
  <c r="S450" i="29" s="1"/>
  <c r="R52" i="29"/>
  <c r="Q52" i="29"/>
  <c r="P52" i="29"/>
  <c r="O52" i="29"/>
  <c r="O22" i="29" s="1"/>
  <c r="O76" i="29" s="1"/>
  <c r="O450" i="29" s="1"/>
  <c r="N52" i="29"/>
  <c r="M52" i="29"/>
  <c r="L52" i="29"/>
  <c r="K52" i="29"/>
  <c r="K22" i="29" s="1"/>
  <c r="K76" i="29" s="1"/>
  <c r="K450" i="29" s="1"/>
  <c r="J52" i="29"/>
  <c r="I52" i="29"/>
  <c r="H52" i="29"/>
  <c r="G52" i="29"/>
  <c r="T51" i="29"/>
  <c r="S51" i="29"/>
  <c r="R51" i="29"/>
  <c r="Q51" i="29"/>
  <c r="Q21" i="29" s="1"/>
  <c r="Q75" i="29" s="1"/>
  <c r="Q449" i="29" s="1"/>
  <c r="P51" i="29"/>
  <c r="O51" i="29"/>
  <c r="N51" i="29"/>
  <c r="M51" i="29"/>
  <c r="M21" i="29" s="1"/>
  <c r="M75" i="29" s="1"/>
  <c r="M449" i="29" s="1"/>
  <c r="L51" i="29"/>
  <c r="K51" i="29"/>
  <c r="J51" i="29"/>
  <c r="I51" i="29"/>
  <c r="I21" i="29" s="1"/>
  <c r="I75" i="29" s="1"/>
  <c r="I449" i="29" s="1"/>
  <c r="H51" i="29"/>
  <c r="G51" i="29"/>
  <c r="S50" i="29"/>
  <c r="R50" i="29"/>
  <c r="Q50" i="29"/>
  <c r="O50" i="29"/>
  <c r="N50" i="29"/>
  <c r="M50" i="29"/>
  <c r="K50" i="29"/>
  <c r="J50" i="29"/>
  <c r="I50" i="29"/>
  <c r="R49" i="29"/>
  <c r="Q49" i="29"/>
  <c r="M49" i="29"/>
  <c r="J49" i="29"/>
  <c r="I49" i="29"/>
  <c r="G48" i="29"/>
  <c r="G47" i="29"/>
  <c r="G46" i="29"/>
  <c r="G45" i="29"/>
  <c r="T44" i="29"/>
  <c r="T43" i="29" s="1"/>
  <c r="S44" i="29"/>
  <c r="S43" i="29" s="1"/>
  <c r="R44" i="29"/>
  <c r="Q44" i="29"/>
  <c r="P44" i="29"/>
  <c r="P43" i="29" s="1"/>
  <c r="O44" i="29"/>
  <c r="O43" i="29" s="1"/>
  <c r="N44" i="29"/>
  <c r="M44" i="29"/>
  <c r="L44" i="29"/>
  <c r="L43" i="29" s="1"/>
  <c r="K44" i="29"/>
  <c r="K43" i="29" s="1"/>
  <c r="J44" i="29"/>
  <c r="I44" i="29"/>
  <c r="H44" i="29"/>
  <c r="H43" i="29" s="1"/>
  <c r="G44" i="29"/>
  <c r="R43" i="29"/>
  <c r="Q43" i="29"/>
  <c r="N43" i="29"/>
  <c r="M43" i="29"/>
  <c r="M25" i="29" s="1"/>
  <c r="M19" i="29" s="1"/>
  <c r="M73" i="29" s="1"/>
  <c r="J43" i="29"/>
  <c r="I43" i="29"/>
  <c r="G42" i="29"/>
  <c r="G41" i="29"/>
  <c r="G40" i="29"/>
  <c r="G39" i="29"/>
  <c r="T38" i="29"/>
  <c r="S38" i="29"/>
  <c r="S37" i="29" s="1"/>
  <c r="R38" i="29"/>
  <c r="R37" i="29" s="1"/>
  <c r="Q38" i="29"/>
  <c r="P38" i="29"/>
  <c r="O38" i="29"/>
  <c r="O37" i="29" s="1"/>
  <c r="N38" i="29"/>
  <c r="M38" i="29"/>
  <c r="L38" i="29"/>
  <c r="K38" i="29"/>
  <c r="K37" i="29" s="1"/>
  <c r="J38" i="29"/>
  <c r="I38" i="29"/>
  <c r="H38" i="29"/>
  <c r="T37" i="29"/>
  <c r="Q37" i="29"/>
  <c r="P37" i="29"/>
  <c r="N37" i="29"/>
  <c r="M37" i="29"/>
  <c r="L37" i="29"/>
  <c r="J37" i="29"/>
  <c r="I37" i="29"/>
  <c r="H37" i="29"/>
  <c r="G36" i="29"/>
  <c r="G35" i="29"/>
  <c r="G29" i="29" s="1"/>
  <c r="G23" i="29" s="1"/>
  <c r="G77" i="29" s="1"/>
  <c r="G34" i="29"/>
  <c r="G28" i="29" s="1"/>
  <c r="G22" i="29" s="1"/>
  <c r="G76" i="29" s="1"/>
  <c r="G33" i="29"/>
  <c r="T32" i="29"/>
  <c r="S32" i="29"/>
  <c r="S31" i="29" s="1"/>
  <c r="S25" i="29" s="1"/>
  <c r="S19" i="29" s="1"/>
  <c r="S73" i="29" s="1"/>
  <c r="R32" i="29"/>
  <c r="R31" i="29" s="1"/>
  <c r="R25" i="29" s="1"/>
  <c r="R19" i="29" s="1"/>
  <c r="R73" i="29" s="1"/>
  <c r="Q32" i="29"/>
  <c r="P32" i="29"/>
  <c r="O32" i="29"/>
  <c r="O31" i="29" s="1"/>
  <c r="O25" i="29" s="1"/>
  <c r="O19" i="29" s="1"/>
  <c r="O73" i="29" s="1"/>
  <c r="N32" i="29"/>
  <c r="M32" i="29"/>
  <c r="L32" i="29"/>
  <c r="K32" i="29"/>
  <c r="K31" i="29" s="1"/>
  <c r="K25" i="29" s="1"/>
  <c r="K19" i="29" s="1"/>
  <c r="K73" i="29" s="1"/>
  <c r="J32" i="29"/>
  <c r="I32" i="29"/>
  <c r="H32" i="29"/>
  <c r="G32" i="29"/>
  <c r="T31" i="29"/>
  <c r="Q31" i="29"/>
  <c r="P31" i="29"/>
  <c r="P25" i="29" s="1"/>
  <c r="P19" i="29" s="1"/>
  <c r="P73" i="29" s="1"/>
  <c r="N31" i="29"/>
  <c r="M31" i="29"/>
  <c r="L31" i="29"/>
  <c r="J31" i="29"/>
  <c r="J25" i="29" s="1"/>
  <c r="J19" i="29" s="1"/>
  <c r="J73" i="29" s="1"/>
  <c r="I31" i="29"/>
  <c r="H31" i="29"/>
  <c r="T30" i="29"/>
  <c r="S30" i="29"/>
  <c r="S24" i="29" s="1"/>
  <c r="S78" i="29" s="1"/>
  <c r="S452" i="29" s="1"/>
  <c r="R30" i="29"/>
  <c r="Q30" i="29"/>
  <c r="P30" i="29"/>
  <c r="O30" i="29"/>
  <c r="O24" i="29" s="1"/>
  <c r="O78" i="29" s="1"/>
  <c r="O452" i="29" s="1"/>
  <c r="N30" i="29"/>
  <c r="M30" i="29"/>
  <c r="L30" i="29"/>
  <c r="K30" i="29"/>
  <c r="K24" i="29" s="1"/>
  <c r="K78" i="29" s="1"/>
  <c r="K452" i="29" s="1"/>
  <c r="J30" i="29"/>
  <c r="I30" i="29"/>
  <c r="H30" i="29"/>
  <c r="G30" i="29"/>
  <c r="G24" i="29" s="1"/>
  <c r="G78" i="29" s="1"/>
  <c r="T29" i="29"/>
  <c r="S29" i="29"/>
  <c r="R29" i="29"/>
  <c r="Q29" i="29"/>
  <c r="Q23" i="29" s="1"/>
  <c r="Q77" i="29" s="1"/>
  <c r="Q451" i="29" s="1"/>
  <c r="P29" i="29"/>
  <c r="O29" i="29"/>
  <c r="N29" i="29"/>
  <c r="M29" i="29"/>
  <c r="M23" i="29" s="1"/>
  <c r="M77" i="29" s="1"/>
  <c r="M451" i="29" s="1"/>
  <c r="L29" i="29"/>
  <c r="K29" i="29"/>
  <c r="J29" i="29"/>
  <c r="I29" i="29"/>
  <c r="I23" i="29" s="1"/>
  <c r="I77" i="29" s="1"/>
  <c r="I451" i="29" s="1"/>
  <c r="H29" i="29"/>
  <c r="T28" i="29"/>
  <c r="S28" i="29"/>
  <c r="R28" i="29"/>
  <c r="R22" i="29" s="1"/>
  <c r="R76" i="29" s="1"/>
  <c r="R450" i="29" s="1"/>
  <c r="Q28" i="29"/>
  <c r="P28" i="29"/>
  <c r="O28" i="29"/>
  <c r="N28" i="29"/>
  <c r="N22" i="29" s="1"/>
  <c r="N76" i="29" s="1"/>
  <c r="N450" i="29" s="1"/>
  <c r="M28" i="29"/>
  <c r="L28" i="29"/>
  <c r="K28" i="29"/>
  <c r="J28" i="29"/>
  <c r="J22" i="29" s="1"/>
  <c r="J76" i="29" s="1"/>
  <c r="J450" i="29" s="1"/>
  <c r="I28" i="29"/>
  <c r="H28" i="29"/>
  <c r="T27" i="29"/>
  <c r="T21" i="29" s="1"/>
  <c r="T75" i="29" s="1"/>
  <c r="T449" i="29" s="1"/>
  <c r="S27" i="29"/>
  <c r="R27" i="29"/>
  <c r="Q27" i="29"/>
  <c r="P27" i="29"/>
  <c r="P21" i="29" s="1"/>
  <c r="P75" i="29" s="1"/>
  <c r="P449" i="29" s="1"/>
  <c r="O27" i="29"/>
  <c r="N27" i="29"/>
  <c r="M27" i="29"/>
  <c r="L27" i="29"/>
  <c r="L21" i="29" s="1"/>
  <c r="L75" i="29" s="1"/>
  <c r="L449" i="29" s="1"/>
  <c r="K27" i="29"/>
  <c r="J27" i="29"/>
  <c r="I27" i="29"/>
  <c r="H27" i="29"/>
  <c r="H21" i="29" s="1"/>
  <c r="H75" i="29" s="1"/>
  <c r="H449" i="29" s="1"/>
  <c r="G27" i="29"/>
  <c r="T26" i="29"/>
  <c r="R26" i="29"/>
  <c r="R20" i="29" s="1"/>
  <c r="R74" i="29" s="1"/>
  <c r="Q26" i="29"/>
  <c r="P26" i="29"/>
  <c r="N26" i="29"/>
  <c r="N20" i="29" s="1"/>
  <c r="N74" i="29" s="1"/>
  <c r="M26" i="29"/>
  <c r="L26" i="29"/>
  <c r="J26" i="29"/>
  <c r="J20" i="29" s="1"/>
  <c r="J74" i="29" s="1"/>
  <c r="I26" i="29"/>
  <c r="H26" i="29"/>
  <c r="T25" i="29"/>
  <c r="T19" i="29" s="1"/>
  <c r="T73" i="29" s="1"/>
  <c r="Q25" i="29"/>
  <c r="N25" i="29"/>
  <c r="N19" i="29" s="1"/>
  <c r="N73" i="29" s="1"/>
  <c r="L25" i="29"/>
  <c r="I25" i="29"/>
  <c r="I19" i="29" s="1"/>
  <c r="I73" i="29" s="1"/>
  <c r="H25" i="29"/>
  <c r="R24" i="29"/>
  <c r="R78" i="29" s="1"/>
  <c r="R452" i="29" s="1"/>
  <c r="Q24" i="29"/>
  <c r="Q78" i="29" s="1"/>
  <c r="Q452" i="29" s="1"/>
  <c r="N24" i="29"/>
  <c r="N78" i="29" s="1"/>
  <c r="N452" i="29" s="1"/>
  <c r="M24" i="29"/>
  <c r="M78" i="29" s="1"/>
  <c r="M452" i="29" s="1"/>
  <c r="J24" i="29"/>
  <c r="J78" i="29" s="1"/>
  <c r="J452" i="29" s="1"/>
  <c r="I24" i="29"/>
  <c r="I78" i="29" s="1"/>
  <c r="I452" i="29" s="1"/>
  <c r="T23" i="29"/>
  <c r="T77" i="29" s="1"/>
  <c r="T451" i="29" s="1"/>
  <c r="S23" i="29"/>
  <c r="S77" i="29" s="1"/>
  <c r="S451" i="29" s="1"/>
  <c r="P23" i="29"/>
  <c r="P77" i="29" s="1"/>
  <c r="P451" i="29" s="1"/>
  <c r="O23" i="29"/>
  <c r="O77" i="29" s="1"/>
  <c r="O451" i="29" s="1"/>
  <c r="L23" i="29"/>
  <c r="L77" i="29" s="1"/>
  <c r="L451" i="29" s="1"/>
  <c r="K23" i="29"/>
  <c r="K77" i="29" s="1"/>
  <c r="K451" i="29" s="1"/>
  <c r="H23" i="29"/>
  <c r="H77" i="29" s="1"/>
  <c r="H451" i="29" s="1"/>
  <c r="Q22" i="29"/>
  <c r="Q76" i="29" s="1"/>
  <c r="Q450" i="29" s="1"/>
  <c r="M22" i="29"/>
  <c r="M76" i="29" s="1"/>
  <c r="M450" i="29" s="1"/>
  <c r="I22" i="29"/>
  <c r="I76" i="29" s="1"/>
  <c r="I450" i="29" s="1"/>
  <c r="S21" i="29"/>
  <c r="S75" i="29" s="1"/>
  <c r="S449" i="29" s="1"/>
  <c r="O21" i="29"/>
  <c r="O75" i="29" s="1"/>
  <c r="O449" i="29" s="1"/>
  <c r="K21" i="29"/>
  <c r="K75" i="29" s="1"/>
  <c r="K449" i="29" s="1"/>
  <c r="G21" i="29"/>
  <c r="G75" i="29" s="1"/>
  <c r="G449" i="29" s="1"/>
  <c r="Q20" i="29"/>
  <c r="Q74" i="29" s="1"/>
  <c r="M20" i="29"/>
  <c r="M74" i="29" s="1"/>
  <c r="I20" i="29"/>
  <c r="I74" i="29" s="1"/>
  <c r="G452" i="29" l="1"/>
  <c r="J447" i="29"/>
  <c r="G38" i="29"/>
  <c r="G26" i="29" s="1"/>
  <c r="G20" i="29" s="1"/>
  <c r="G74" i="29" s="1"/>
  <c r="H49" i="29"/>
  <c r="G55" i="29"/>
  <c r="G49" i="29" s="1"/>
  <c r="G100" i="29"/>
  <c r="K26" i="29"/>
  <c r="K20" i="29" s="1"/>
  <c r="K74" i="29" s="1"/>
  <c r="O26" i="29"/>
  <c r="O20" i="29" s="1"/>
  <c r="O74" i="29" s="1"/>
  <c r="S26" i="29"/>
  <c r="S20" i="29" s="1"/>
  <c r="S74" i="29" s="1"/>
  <c r="G43" i="29"/>
  <c r="H50" i="29"/>
  <c r="H20" i="29" s="1"/>
  <c r="H74" i="29" s="1"/>
  <c r="L50" i="29"/>
  <c r="L20" i="29" s="1"/>
  <c r="L74" i="29" s="1"/>
  <c r="P50" i="29"/>
  <c r="P20" i="29" s="1"/>
  <c r="P74" i="29" s="1"/>
  <c r="T50" i="29"/>
  <c r="T20" i="29" s="1"/>
  <c r="T74" i="29" s="1"/>
  <c r="T448" i="29" s="1"/>
  <c r="S89" i="29"/>
  <c r="S83" i="29" s="1"/>
  <c r="S161" i="29" s="1"/>
  <c r="K82" i="29"/>
  <c r="K160" i="29" s="1"/>
  <c r="K447" i="29" s="1"/>
  <c r="O100" i="29"/>
  <c r="T82" i="29"/>
  <c r="T160" i="29" s="1"/>
  <c r="T447" i="29" s="1"/>
  <c r="G31" i="29"/>
  <c r="G25" i="29" s="1"/>
  <c r="G19" i="29" s="1"/>
  <c r="G73" i="29" s="1"/>
  <c r="G37" i="29"/>
  <c r="G68" i="29"/>
  <c r="G62" i="29" s="1"/>
  <c r="H88" i="29"/>
  <c r="P82" i="29"/>
  <c r="P160" i="29" s="1"/>
  <c r="P447" i="29" s="1"/>
  <c r="G107" i="29"/>
  <c r="G193" i="29"/>
  <c r="G56" i="29"/>
  <c r="G50" i="29" s="1"/>
  <c r="H61" i="29"/>
  <c r="G67" i="29"/>
  <c r="G61" i="29" s="1"/>
  <c r="O89" i="29"/>
  <c r="G101" i="29"/>
  <c r="G89" i="29" s="1"/>
  <c r="R89" i="29"/>
  <c r="R83" i="29" s="1"/>
  <c r="R161" i="29" s="1"/>
  <c r="R448" i="29" s="1"/>
  <c r="G91" i="29"/>
  <c r="G85" i="29" s="1"/>
  <c r="G163" i="29" s="1"/>
  <c r="G450" i="29" s="1"/>
  <c r="G125" i="29"/>
  <c r="G119" i="29" s="1"/>
  <c r="H124" i="29"/>
  <c r="J106" i="29"/>
  <c r="J88" i="29" s="1"/>
  <c r="J82" i="29" s="1"/>
  <c r="J160" i="29" s="1"/>
  <c r="J89" i="29"/>
  <c r="J83" i="29" s="1"/>
  <c r="J161" i="29" s="1"/>
  <c r="J448" i="29" s="1"/>
  <c r="G131" i="29"/>
  <c r="R130" i="29"/>
  <c r="R119" i="29"/>
  <c r="I89" i="29"/>
  <c r="I83" i="29" s="1"/>
  <c r="I161" i="29" s="1"/>
  <c r="I448" i="29" s="1"/>
  <c r="M89" i="29"/>
  <c r="M83" i="29" s="1"/>
  <c r="M161" i="29" s="1"/>
  <c r="M448" i="29" s="1"/>
  <c r="P176" i="29"/>
  <c r="P170" i="29" s="1"/>
  <c r="P249" i="29" s="1"/>
  <c r="L175" i="29"/>
  <c r="L169" i="29" s="1"/>
  <c r="L248" i="29" s="1"/>
  <c r="L447" i="29" s="1"/>
  <c r="T175" i="29"/>
  <c r="T169" i="29" s="1"/>
  <c r="T248" i="29" s="1"/>
  <c r="H199" i="29"/>
  <c r="G199" i="29" s="1"/>
  <c r="H205" i="29"/>
  <c r="G205" i="29" s="1"/>
  <c r="H211" i="29"/>
  <c r="G211" i="29" s="1"/>
  <c r="H217" i="29"/>
  <c r="G217" i="29" s="1"/>
  <c r="H223" i="29"/>
  <c r="G223" i="29" s="1"/>
  <c r="H229" i="29"/>
  <c r="G229" i="29" s="1"/>
  <c r="H235" i="29"/>
  <c r="G235" i="29" s="1"/>
  <c r="N89" i="29"/>
  <c r="H142" i="29"/>
  <c r="H154" i="29"/>
  <c r="L176" i="29"/>
  <c r="L170" i="29" s="1"/>
  <c r="L249" i="29" s="1"/>
  <c r="Q176" i="29"/>
  <c r="Q170" i="29" s="1"/>
  <c r="Q249" i="29" s="1"/>
  <c r="Q448" i="29" s="1"/>
  <c r="G188" i="29"/>
  <c r="G176" i="29" s="1"/>
  <c r="G170" i="29" s="1"/>
  <c r="G249" i="29" s="1"/>
  <c r="H287" i="29"/>
  <c r="G287" i="29" s="1"/>
  <c r="H176" i="29"/>
  <c r="H170" i="29" s="1"/>
  <c r="H249" i="29" s="1"/>
  <c r="M176" i="29"/>
  <c r="M170" i="29" s="1"/>
  <c r="M249" i="29" s="1"/>
  <c r="H175" i="29"/>
  <c r="H169" i="29" s="1"/>
  <c r="H248" i="29" s="1"/>
  <c r="P175" i="29"/>
  <c r="P169" i="29" s="1"/>
  <c r="P248" i="29" s="1"/>
  <c r="M175" i="29"/>
  <c r="M169" i="29" s="1"/>
  <c r="M248" i="29" s="1"/>
  <c r="M447" i="29" s="1"/>
  <c r="Q175" i="29"/>
  <c r="Q169" i="29" s="1"/>
  <c r="Q248" i="29" s="1"/>
  <c r="Q447" i="29" s="1"/>
  <c r="G270" i="29"/>
  <c r="H269" i="29"/>
  <c r="P269" i="29"/>
  <c r="P263" i="29" s="1"/>
  <c r="P257" i="29" s="1"/>
  <c r="P312" i="29" s="1"/>
  <c r="P264" i="29"/>
  <c r="P258" i="29" s="1"/>
  <c r="P313" i="29" s="1"/>
  <c r="T269" i="29"/>
  <c r="T263" i="29" s="1"/>
  <c r="T257" i="29" s="1"/>
  <c r="T312" i="29" s="1"/>
  <c r="T264" i="29"/>
  <c r="T258" i="29" s="1"/>
  <c r="T313" i="29" s="1"/>
  <c r="J187" i="29"/>
  <c r="J175" i="29" s="1"/>
  <c r="J169" i="29" s="1"/>
  <c r="J248" i="29" s="1"/>
  <c r="J176" i="29"/>
  <c r="J170" i="29" s="1"/>
  <c r="J249" i="29" s="1"/>
  <c r="N187" i="29"/>
  <c r="N175" i="29" s="1"/>
  <c r="N169" i="29" s="1"/>
  <c r="N248" i="29" s="1"/>
  <c r="N176" i="29"/>
  <c r="N170" i="29" s="1"/>
  <c r="N249" i="29" s="1"/>
  <c r="R187" i="29"/>
  <c r="R175" i="29" s="1"/>
  <c r="R169" i="29" s="1"/>
  <c r="R248" i="29" s="1"/>
  <c r="R176" i="29"/>
  <c r="R170" i="29" s="1"/>
  <c r="R249" i="29" s="1"/>
  <c r="G194" i="29"/>
  <c r="I193" i="29"/>
  <c r="I175" i="29" s="1"/>
  <c r="I169" i="29" s="1"/>
  <c r="I248" i="29" s="1"/>
  <c r="R263" i="29"/>
  <c r="R257" i="29" s="1"/>
  <c r="R312" i="29" s="1"/>
  <c r="J264" i="29"/>
  <c r="J258" i="29" s="1"/>
  <c r="J313" i="29" s="1"/>
  <c r="N264" i="29"/>
  <c r="N258" i="29" s="1"/>
  <c r="N313" i="29" s="1"/>
  <c r="R264" i="29"/>
  <c r="R258" i="29" s="1"/>
  <c r="R313" i="29" s="1"/>
  <c r="G266" i="29"/>
  <c r="G260" i="29" s="1"/>
  <c r="G315" i="29" s="1"/>
  <c r="G276" i="29"/>
  <c r="H275" i="29"/>
  <c r="G275" i="29" s="1"/>
  <c r="G333" i="29"/>
  <c r="G339" i="29"/>
  <c r="K418" i="29"/>
  <c r="K322" i="29" s="1"/>
  <c r="K442" i="29" s="1"/>
  <c r="K423" i="29"/>
  <c r="K417" i="29" s="1"/>
  <c r="S423" i="29"/>
  <c r="S417" i="29" s="1"/>
  <c r="S418" i="29"/>
  <c r="S322" i="29" s="1"/>
  <c r="S442" i="29" s="1"/>
  <c r="S293" i="29"/>
  <c r="G305" i="29"/>
  <c r="K327" i="29"/>
  <c r="K321" i="29" s="1"/>
  <c r="K441" i="29" s="1"/>
  <c r="O327" i="29"/>
  <c r="O321" i="29" s="1"/>
  <c r="O441" i="29" s="1"/>
  <c r="S327" i="29"/>
  <c r="G325" i="29"/>
  <c r="G445" i="29" s="1"/>
  <c r="G451" i="29" s="1"/>
  <c r="I417" i="29"/>
  <c r="G423" i="29"/>
  <c r="G417" i="29" s="1"/>
  <c r="G436" i="29"/>
  <c r="G430" i="29" s="1"/>
  <c r="I435" i="29"/>
  <c r="G282" i="29"/>
  <c r="H281" i="29"/>
  <c r="G281" i="29" s="1"/>
  <c r="G346" i="29"/>
  <c r="I345" i="29"/>
  <c r="G352" i="29"/>
  <c r="I351" i="29"/>
  <c r="G351" i="29" s="1"/>
  <c r="G358" i="29"/>
  <c r="I357" i="29"/>
  <c r="G357" i="29" s="1"/>
  <c r="G364" i="29"/>
  <c r="I363" i="29"/>
  <c r="G363" i="29" s="1"/>
  <c r="G370" i="29"/>
  <c r="I369" i="29"/>
  <c r="G369" i="29" s="1"/>
  <c r="G376" i="29"/>
  <c r="I375" i="29"/>
  <c r="G375" i="29" s="1"/>
  <c r="G388" i="29"/>
  <c r="I387" i="29"/>
  <c r="G394" i="29"/>
  <c r="I393" i="29"/>
  <c r="G393" i="29" s="1"/>
  <c r="G400" i="29"/>
  <c r="I399" i="29"/>
  <c r="G399" i="29" s="1"/>
  <c r="G406" i="29"/>
  <c r="I405" i="29"/>
  <c r="G405" i="29" s="1"/>
  <c r="G412" i="29"/>
  <c r="I411" i="29"/>
  <c r="G411" i="29" s="1"/>
  <c r="G175" i="27"/>
  <c r="G169" i="27" s="1"/>
  <c r="G176" i="27"/>
  <c r="G177" i="27"/>
  <c r="G178" i="27"/>
  <c r="G263" i="27"/>
  <c r="G264" i="27"/>
  <c r="G265" i="27"/>
  <c r="G266" i="27"/>
  <c r="N83" i="29" l="1"/>
  <c r="N161" i="29" s="1"/>
  <c r="N448" i="29" s="1"/>
  <c r="N88" i="29"/>
  <c r="N82" i="29" s="1"/>
  <c r="N160" i="29" s="1"/>
  <c r="N447" i="29" s="1"/>
  <c r="H118" i="29"/>
  <c r="G124" i="29"/>
  <c r="G118" i="29" s="1"/>
  <c r="G88" i="29"/>
  <c r="G83" i="29"/>
  <c r="G161" i="29" s="1"/>
  <c r="G448" i="29" s="1"/>
  <c r="G187" i="29"/>
  <c r="G175" i="29" s="1"/>
  <c r="G169" i="29" s="1"/>
  <c r="G248" i="29" s="1"/>
  <c r="G106" i="29"/>
  <c r="P448" i="29"/>
  <c r="S448" i="29"/>
  <c r="H136" i="29"/>
  <c r="G142" i="29"/>
  <c r="G136" i="29" s="1"/>
  <c r="I381" i="29"/>
  <c r="G387" i="29"/>
  <c r="G381" i="29" s="1"/>
  <c r="G345" i="29"/>
  <c r="G327" i="29" s="1"/>
  <c r="G321" i="29" s="1"/>
  <c r="G441" i="29" s="1"/>
  <c r="I327" i="29"/>
  <c r="I429" i="29"/>
  <c r="G435" i="29"/>
  <c r="G429" i="29" s="1"/>
  <c r="G269" i="29"/>
  <c r="H263" i="29"/>
  <c r="H257" i="29" s="1"/>
  <c r="H312" i="29" s="1"/>
  <c r="O88" i="29"/>
  <c r="O82" i="29" s="1"/>
  <c r="O160" i="29" s="1"/>
  <c r="O447" i="29" s="1"/>
  <c r="O83" i="29"/>
  <c r="O161" i="29" s="1"/>
  <c r="L448" i="29"/>
  <c r="O448" i="29"/>
  <c r="H19" i="29"/>
  <c r="H73" i="29" s="1"/>
  <c r="G382" i="29"/>
  <c r="G328" i="29"/>
  <c r="G322" i="29" s="1"/>
  <c r="G442" i="29" s="1"/>
  <c r="S321" i="29"/>
  <c r="S441" i="29" s="1"/>
  <c r="G293" i="29"/>
  <c r="S257" i="29"/>
  <c r="S312" i="29" s="1"/>
  <c r="G264" i="29"/>
  <c r="G258" i="29" s="1"/>
  <c r="G313" i="29" s="1"/>
  <c r="H148" i="29"/>
  <c r="H82" i="29" s="1"/>
  <c r="H160" i="29" s="1"/>
  <c r="G154" i="29"/>
  <c r="G148" i="29" s="1"/>
  <c r="G130" i="29"/>
  <c r="R118" i="29"/>
  <c r="R82" i="29" s="1"/>
  <c r="R160" i="29" s="1"/>
  <c r="R447" i="29" s="1"/>
  <c r="H448" i="29"/>
  <c r="K448" i="29"/>
  <c r="R175" i="27"/>
  <c r="R177" i="27"/>
  <c r="R176" i="27"/>
  <c r="R178" i="27"/>
  <c r="G242" i="27"/>
  <c r="G243" i="27"/>
  <c r="G244" i="27"/>
  <c r="G245" i="27"/>
  <c r="G246" i="27"/>
  <c r="G241" i="27"/>
  <c r="R241" i="27"/>
  <c r="R242" i="27"/>
  <c r="I321" i="29" l="1"/>
  <c r="I441" i="29" s="1"/>
  <c r="I447" i="29" s="1"/>
  <c r="G82" i="29"/>
  <c r="G160" i="29" s="1"/>
  <c r="S447" i="29"/>
  <c r="G263" i="29"/>
  <c r="G257" i="29" s="1"/>
  <c r="G312" i="29" s="1"/>
  <c r="H447" i="29"/>
  <c r="S294" i="27"/>
  <c r="S295" i="27"/>
  <c r="S296" i="27"/>
  <c r="G306" i="27"/>
  <c r="G307" i="27"/>
  <c r="G308" i="27"/>
  <c r="G309" i="27"/>
  <c r="G310" i="27"/>
  <c r="S306" i="27"/>
  <c r="S305" i="27" s="1"/>
  <c r="G447" i="29" l="1"/>
  <c r="S293" i="27"/>
  <c r="G305" i="27"/>
  <c r="N445" i="27"/>
  <c r="G440" i="27"/>
  <c r="G434" i="27" s="1"/>
  <c r="G439" i="27"/>
  <c r="G438" i="27"/>
  <c r="G432" i="27" s="1"/>
  <c r="G437" i="27"/>
  <c r="T436" i="27"/>
  <c r="S436" i="27"/>
  <c r="R436" i="27"/>
  <c r="R430" i="27" s="1"/>
  <c r="Q436" i="27"/>
  <c r="P436" i="27"/>
  <c r="O436" i="27"/>
  <c r="O435" i="27" s="1"/>
  <c r="O429" i="27" s="1"/>
  <c r="N436" i="27"/>
  <c r="N435" i="27" s="1"/>
  <c r="N429" i="27" s="1"/>
  <c r="M436" i="27"/>
  <c r="L436" i="27"/>
  <c r="K436" i="27"/>
  <c r="K435" i="27" s="1"/>
  <c r="K429" i="27" s="1"/>
  <c r="J436" i="27"/>
  <c r="I436" i="27"/>
  <c r="H436" i="27"/>
  <c r="R435" i="27"/>
  <c r="R429" i="27" s="1"/>
  <c r="Q435" i="27"/>
  <c r="M435" i="27"/>
  <c r="M429" i="27" s="1"/>
  <c r="J435" i="27"/>
  <c r="J429" i="27" s="1"/>
  <c r="I435" i="27"/>
  <c r="I429" i="27" s="1"/>
  <c r="T434" i="27"/>
  <c r="S434" i="27"/>
  <c r="R434" i="27"/>
  <c r="Q434" i="27"/>
  <c r="P434" i="27"/>
  <c r="O434" i="27"/>
  <c r="N434" i="27"/>
  <c r="M434" i="27"/>
  <c r="L434" i="27"/>
  <c r="K434" i="27"/>
  <c r="J434" i="27"/>
  <c r="I434" i="27"/>
  <c r="H434" i="27"/>
  <c r="T433" i="27"/>
  <c r="S433" i="27"/>
  <c r="R433" i="27"/>
  <c r="Q433" i="27"/>
  <c r="P433" i="27"/>
  <c r="O433" i="27"/>
  <c r="N433" i="27"/>
  <c r="M433" i="27"/>
  <c r="L433" i="27"/>
  <c r="K433" i="27"/>
  <c r="J433" i="27"/>
  <c r="I433" i="27"/>
  <c r="H433" i="27"/>
  <c r="G433" i="27"/>
  <c r="T432" i="27"/>
  <c r="S432" i="27"/>
  <c r="R432" i="27"/>
  <c r="Q432" i="27"/>
  <c r="P432" i="27"/>
  <c r="O432" i="27"/>
  <c r="N432" i="27"/>
  <c r="M432" i="27"/>
  <c r="L432" i="27"/>
  <c r="K432" i="27"/>
  <c r="J432" i="27"/>
  <c r="I432" i="27"/>
  <c r="H432" i="27"/>
  <c r="T431" i="27"/>
  <c r="S431" i="27"/>
  <c r="R431" i="27"/>
  <c r="Q431" i="27"/>
  <c r="P431" i="27"/>
  <c r="O431" i="27"/>
  <c r="N431" i="27"/>
  <c r="M431" i="27"/>
  <c r="L431" i="27"/>
  <c r="K431" i="27"/>
  <c r="J431" i="27"/>
  <c r="I431" i="27"/>
  <c r="H431" i="27"/>
  <c r="G431" i="27"/>
  <c r="Q430" i="27"/>
  <c r="O430" i="27"/>
  <c r="N430" i="27"/>
  <c r="M430" i="27"/>
  <c r="K430" i="27"/>
  <c r="J430" i="27"/>
  <c r="I430" i="27"/>
  <c r="Q429" i="27"/>
  <c r="G428" i="27"/>
  <c r="G422" i="27" s="1"/>
  <c r="G427" i="27"/>
  <c r="G421" i="27" s="1"/>
  <c r="G426" i="27"/>
  <c r="G425" i="27"/>
  <c r="T424" i="27"/>
  <c r="T423" i="27" s="1"/>
  <c r="T417" i="27" s="1"/>
  <c r="S424" i="27"/>
  <c r="S418" i="27" s="1"/>
  <c r="R424" i="27"/>
  <c r="R418" i="27" s="1"/>
  <c r="Q424" i="27"/>
  <c r="P424" i="27"/>
  <c r="P423" i="27" s="1"/>
  <c r="P417" i="27" s="1"/>
  <c r="O424" i="27"/>
  <c r="O418" i="27" s="1"/>
  <c r="N424" i="27"/>
  <c r="N418" i="27" s="1"/>
  <c r="M424" i="27"/>
  <c r="L424" i="27"/>
  <c r="L423" i="27" s="1"/>
  <c r="L417" i="27" s="1"/>
  <c r="K424" i="27"/>
  <c r="J424" i="27"/>
  <c r="J418" i="27" s="1"/>
  <c r="I424" i="27"/>
  <c r="H424" i="27"/>
  <c r="S423" i="27"/>
  <c r="S417" i="27" s="1"/>
  <c r="R423" i="27"/>
  <c r="R417" i="27" s="1"/>
  <c r="Q423" i="27"/>
  <c r="N423" i="27"/>
  <c r="N417" i="27" s="1"/>
  <c r="M423" i="27"/>
  <c r="J423" i="27"/>
  <c r="I423" i="27"/>
  <c r="T422" i="27"/>
  <c r="S422" i="27"/>
  <c r="R422" i="27"/>
  <c r="R326" i="27" s="1"/>
  <c r="R446" i="27" s="1"/>
  <c r="Q422" i="27"/>
  <c r="P422" i="27"/>
  <c r="O422" i="27"/>
  <c r="N422" i="27"/>
  <c r="N326" i="27" s="1"/>
  <c r="N446" i="27" s="1"/>
  <c r="M422" i="27"/>
  <c r="L422" i="27"/>
  <c r="K422" i="27"/>
  <c r="J422" i="27"/>
  <c r="J326" i="27" s="1"/>
  <c r="J446" i="27" s="1"/>
  <c r="I422" i="27"/>
  <c r="H422" i="27"/>
  <c r="T421" i="27"/>
  <c r="S421" i="27"/>
  <c r="R421" i="27"/>
  <c r="Q421" i="27"/>
  <c r="P421" i="27"/>
  <c r="O421" i="27"/>
  <c r="N421" i="27"/>
  <c r="M421" i="27"/>
  <c r="L421" i="27"/>
  <c r="K421" i="27"/>
  <c r="J421" i="27"/>
  <c r="I421" i="27"/>
  <c r="H421" i="27"/>
  <c r="T420" i="27"/>
  <c r="S420" i="27"/>
  <c r="R420" i="27"/>
  <c r="Q420" i="27"/>
  <c r="Q324" i="27" s="1"/>
  <c r="Q444" i="27" s="1"/>
  <c r="P420" i="27"/>
  <c r="O420" i="27"/>
  <c r="N420" i="27"/>
  <c r="M420" i="27"/>
  <c r="L420" i="27"/>
  <c r="K420" i="27"/>
  <c r="J420" i="27"/>
  <c r="I420" i="27"/>
  <c r="I324" i="27" s="1"/>
  <c r="I444" i="27" s="1"/>
  <c r="H420" i="27"/>
  <c r="G420" i="27"/>
  <c r="T419" i="27"/>
  <c r="S419" i="27"/>
  <c r="R419" i="27"/>
  <c r="Q419" i="27"/>
  <c r="P419" i="27"/>
  <c r="O419" i="27"/>
  <c r="N419" i="27"/>
  <c r="M419" i="27"/>
  <c r="L419" i="27"/>
  <c r="K419" i="27"/>
  <c r="J419" i="27"/>
  <c r="I419" i="27"/>
  <c r="H419" i="27"/>
  <c r="G419" i="27"/>
  <c r="T418" i="27"/>
  <c r="Q418" i="27"/>
  <c r="P418" i="27"/>
  <c r="M418" i="27"/>
  <c r="L418" i="27"/>
  <c r="I418" i="27"/>
  <c r="H418" i="27"/>
  <c r="Q417" i="27"/>
  <c r="M417" i="27"/>
  <c r="J417" i="27"/>
  <c r="I417" i="27"/>
  <c r="G416" i="27"/>
  <c r="G415" i="27"/>
  <c r="G414" i="27"/>
  <c r="G413" i="27"/>
  <c r="T412" i="27"/>
  <c r="T411" i="27" s="1"/>
  <c r="S412" i="27"/>
  <c r="R412" i="27"/>
  <c r="Q412" i="27"/>
  <c r="P412" i="27"/>
  <c r="P411" i="27" s="1"/>
  <c r="O412" i="27"/>
  <c r="N412" i="27"/>
  <c r="N411" i="27" s="1"/>
  <c r="M412" i="27"/>
  <c r="L412" i="27"/>
  <c r="L411" i="27" s="1"/>
  <c r="K412" i="27"/>
  <c r="J412" i="27"/>
  <c r="J411" i="27" s="1"/>
  <c r="I412" i="27"/>
  <c r="I411" i="27" s="1"/>
  <c r="H412" i="27"/>
  <c r="S411" i="27"/>
  <c r="R411" i="27"/>
  <c r="Q411" i="27"/>
  <c r="O411" i="27"/>
  <c r="M411" i="27"/>
  <c r="K411" i="27"/>
  <c r="G410" i="27"/>
  <c r="G409" i="27"/>
  <c r="G408" i="27"/>
  <c r="G407" i="27"/>
  <c r="T406" i="27"/>
  <c r="T405" i="27" s="1"/>
  <c r="S406" i="27"/>
  <c r="R406" i="27"/>
  <c r="Q406" i="27"/>
  <c r="P406" i="27"/>
  <c r="P405" i="27" s="1"/>
  <c r="O406" i="27"/>
  <c r="N406" i="27"/>
  <c r="M406" i="27"/>
  <c r="L406" i="27"/>
  <c r="L405" i="27" s="1"/>
  <c r="K406" i="27"/>
  <c r="K405" i="27" s="1"/>
  <c r="J406" i="27"/>
  <c r="I406" i="27"/>
  <c r="H406" i="27"/>
  <c r="S405" i="27"/>
  <c r="R405" i="27"/>
  <c r="Q405" i="27"/>
  <c r="O405" i="27"/>
  <c r="N405" i="27"/>
  <c r="M405" i="27"/>
  <c r="J405" i="27"/>
  <c r="I405" i="27"/>
  <c r="G404" i="27"/>
  <c r="G403" i="27"/>
  <c r="G402" i="27"/>
  <c r="G401" i="27"/>
  <c r="T400" i="27"/>
  <c r="T399" i="27" s="1"/>
  <c r="S400" i="27"/>
  <c r="R400" i="27"/>
  <c r="Q400" i="27"/>
  <c r="P400" i="27"/>
  <c r="P399" i="27" s="1"/>
  <c r="O400" i="27"/>
  <c r="N400" i="27"/>
  <c r="N399" i="27" s="1"/>
  <c r="M400" i="27"/>
  <c r="L400" i="27"/>
  <c r="L399" i="27" s="1"/>
  <c r="K400" i="27"/>
  <c r="J400" i="27"/>
  <c r="J399" i="27" s="1"/>
  <c r="I400" i="27"/>
  <c r="I399" i="27" s="1"/>
  <c r="H400" i="27"/>
  <c r="S399" i="27"/>
  <c r="R399" i="27"/>
  <c r="Q399" i="27"/>
  <c r="O399" i="27"/>
  <c r="M399" i="27"/>
  <c r="K399" i="27"/>
  <c r="G398" i="27"/>
  <c r="G397" i="27"/>
  <c r="G385" i="27" s="1"/>
  <c r="G396" i="27"/>
  <c r="G395" i="27"/>
  <c r="T394" i="27"/>
  <c r="T393" i="27" s="1"/>
  <c r="S394" i="27"/>
  <c r="S382" i="27" s="1"/>
  <c r="R394" i="27"/>
  <c r="Q394" i="27"/>
  <c r="P394" i="27"/>
  <c r="P393" i="27" s="1"/>
  <c r="O394" i="27"/>
  <c r="O382" i="27" s="1"/>
  <c r="N394" i="27"/>
  <c r="M394" i="27"/>
  <c r="L394" i="27"/>
  <c r="L393" i="27" s="1"/>
  <c r="K394" i="27"/>
  <c r="K393" i="27" s="1"/>
  <c r="J394" i="27"/>
  <c r="I394" i="27"/>
  <c r="H394" i="27"/>
  <c r="S393" i="27"/>
  <c r="R393" i="27"/>
  <c r="Q393" i="27"/>
  <c r="O393" i="27"/>
  <c r="O381" i="27" s="1"/>
  <c r="N393" i="27"/>
  <c r="M393" i="27"/>
  <c r="J393" i="27"/>
  <c r="I393" i="27"/>
  <c r="G392" i="27"/>
  <c r="G391" i="27"/>
  <c r="G390" i="27"/>
  <c r="G389" i="27"/>
  <c r="G383" i="27" s="1"/>
  <c r="T388" i="27"/>
  <c r="S388" i="27"/>
  <c r="R388" i="27"/>
  <c r="R382" i="27" s="1"/>
  <c r="Q388" i="27"/>
  <c r="P388" i="27"/>
  <c r="O388" i="27"/>
  <c r="N388" i="27"/>
  <c r="M388" i="27"/>
  <c r="L388" i="27"/>
  <c r="K388" i="27"/>
  <c r="J388" i="27"/>
  <c r="I388" i="27"/>
  <c r="H388" i="27"/>
  <c r="S387" i="27"/>
  <c r="R387" i="27"/>
  <c r="R381" i="27" s="1"/>
  <c r="R321" i="27" s="1"/>
  <c r="R441" i="27" s="1"/>
  <c r="Q387" i="27"/>
  <c r="O387" i="27"/>
  <c r="M387" i="27"/>
  <c r="K387" i="27"/>
  <c r="K381" i="27" s="1"/>
  <c r="T386" i="27"/>
  <c r="S386" i="27"/>
  <c r="R386" i="27"/>
  <c r="Q386" i="27"/>
  <c r="P386" i="27"/>
  <c r="O386" i="27"/>
  <c r="N386" i="27"/>
  <c r="M386" i="27"/>
  <c r="L386" i="27"/>
  <c r="K386" i="27"/>
  <c r="J386" i="27"/>
  <c r="I386" i="27"/>
  <c r="H386" i="27"/>
  <c r="T385" i="27"/>
  <c r="S385" i="27"/>
  <c r="R385" i="27"/>
  <c r="Q385" i="27"/>
  <c r="Q325" i="27" s="1"/>
  <c r="Q445" i="27" s="1"/>
  <c r="P385" i="27"/>
  <c r="O385" i="27"/>
  <c r="N385" i="27"/>
  <c r="M385" i="27"/>
  <c r="M325" i="27" s="1"/>
  <c r="M445" i="27" s="1"/>
  <c r="L385" i="27"/>
  <c r="K385" i="27"/>
  <c r="J385" i="27"/>
  <c r="I385" i="27"/>
  <c r="I325" i="27" s="1"/>
  <c r="I445" i="27" s="1"/>
  <c r="H385" i="27"/>
  <c r="T384" i="27"/>
  <c r="S384" i="27"/>
  <c r="R384" i="27"/>
  <c r="Q384" i="27"/>
  <c r="P384" i="27"/>
  <c r="O384" i="27"/>
  <c r="N384" i="27"/>
  <c r="M384" i="27"/>
  <c r="L384" i="27"/>
  <c r="K384" i="27"/>
  <c r="J384" i="27"/>
  <c r="I384" i="27"/>
  <c r="H384" i="27"/>
  <c r="G384" i="27"/>
  <c r="T383" i="27"/>
  <c r="S383" i="27"/>
  <c r="R383" i="27"/>
  <c r="Q383" i="27"/>
  <c r="P383" i="27"/>
  <c r="O383" i="27"/>
  <c r="N383" i="27"/>
  <c r="M383" i="27"/>
  <c r="L383" i="27"/>
  <c r="K383" i="27"/>
  <c r="J383" i="27"/>
  <c r="I383" i="27"/>
  <c r="H383" i="27"/>
  <c r="Q382" i="27"/>
  <c r="M382" i="27"/>
  <c r="K382" i="27"/>
  <c r="S381" i="27"/>
  <c r="Q381" i="27"/>
  <c r="M381" i="27"/>
  <c r="G380" i="27"/>
  <c r="G379" i="27"/>
  <c r="G378" i="27"/>
  <c r="G330" i="27" s="1"/>
  <c r="G377" i="27"/>
  <c r="T376" i="27"/>
  <c r="T375" i="27" s="1"/>
  <c r="S376" i="27"/>
  <c r="R376" i="27"/>
  <c r="R328" i="27" s="1"/>
  <c r="Q376" i="27"/>
  <c r="P376" i="27"/>
  <c r="P375" i="27" s="1"/>
  <c r="O376" i="27"/>
  <c r="O375" i="27" s="1"/>
  <c r="N376" i="27"/>
  <c r="M376" i="27"/>
  <c r="L376" i="27"/>
  <c r="L375" i="27" s="1"/>
  <c r="K376" i="27"/>
  <c r="K375" i="27" s="1"/>
  <c r="J376" i="27"/>
  <c r="I376" i="27"/>
  <c r="H376" i="27"/>
  <c r="S375" i="27"/>
  <c r="R375" i="27"/>
  <c r="R327" i="27" s="1"/>
  <c r="Q375" i="27"/>
  <c r="M375" i="27"/>
  <c r="I375" i="27"/>
  <c r="G374" i="27"/>
  <c r="G373" i="27"/>
  <c r="G372" i="27"/>
  <c r="G371" i="27"/>
  <c r="T370" i="27"/>
  <c r="T369" i="27" s="1"/>
  <c r="S370" i="27"/>
  <c r="S369" i="27" s="1"/>
  <c r="R370" i="27"/>
  <c r="Q370" i="27"/>
  <c r="Q369" i="27" s="1"/>
  <c r="P370" i="27"/>
  <c r="P369" i="27" s="1"/>
  <c r="O370" i="27"/>
  <c r="O369" i="27" s="1"/>
  <c r="N370" i="27"/>
  <c r="M370" i="27"/>
  <c r="M369" i="27" s="1"/>
  <c r="L370" i="27"/>
  <c r="L369" i="27" s="1"/>
  <c r="K370" i="27"/>
  <c r="K369" i="27" s="1"/>
  <c r="J370" i="27"/>
  <c r="I370" i="27"/>
  <c r="I369" i="27" s="1"/>
  <c r="H370" i="27"/>
  <c r="R369" i="27"/>
  <c r="N369" i="27"/>
  <c r="J369" i="27"/>
  <c r="G368" i="27"/>
  <c r="G367" i="27"/>
  <c r="G366" i="27"/>
  <c r="G365" i="27"/>
  <c r="T364" i="27"/>
  <c r="T363" i="27" s="1"/>
  <c r="S364" i="27"/>
  <c r="S363" i="27" s="1"/>
  <c r="R364" i="27"/>
  <c r="Q364" i="27"/>
  <c r="P364" i="27"/>
  <c r="P363" i="27" s="1"/>
  <c r="O364" i="27"/>
  <c r="O363" i="27" s="1"/>
  <c r="N364" i="27"/>
  <c r="M364" i="27"/>
  <c r="M363" i="27" s="1"/>
  <c r="L364" i="27"/>
  <c r="L363" i="27" s="1"/>
  <c r="K364" i="27"/>
  <c r="K363" i="27" s="1"/>
  <c r="J364" i="27"/>
  <c r="I364" i="27"/>
  <c r="H364" i="27"/>
  <c r="R363" i="27"/>
  <c r="Q363" i="27"/>
  <c r="N363" i="27"/>
  <c r="J363" i="27"/>
  <c r="I363" i="27"/>
  <c r="G362" i="27"/>
  <c r="G361" i="27"/>
  <c r="G360" i="27"/>
  <c r="G359" i="27"/>
  <c r="T358" i="27"/>
  <c r="T357" i="27" s="1"/>
  <c r="S358" i="27"/>
  <c r="S357" i="27" s="1"/>
  <c r="R358" i="27"/>
  <c r="Q358" i="27"/>
  <c r="Q357" i="27" s="1"/>
  <c r="P358" i="27"/>
  <c r="P357" i="27" s="1"/>
  <c r="O358" i="27"/>
  <c r="O357" i="27" s="1"/>
  <c r="N358" i="27"/>
  <c r="M358" i="27"/>
  <c r="M357" i="27" s="1"/>
  <c r="L358" i="27"/>
  <c r="L357" i="27" s="1"/>
  <c r="K358" i="27"/>
  <c r="K357" i="27" s="1"/>
  <c r="J358" i="27"/>
  <c r="I358" i="27"/>
  <c r="I357" i="27" s="1"/>
  <c r="H358" i="27"/>
  <c r="R357" i="27"/>
  <c r="N357" i="27"/>
  <c r="J357" i="27"/>
  <c r="G356" i="27"/>
  <c r="G355" i="27"/>
  <c r="G354" i="27"/>
  <c r="G353" i="27"/>
  <c r="T352" i="27"/>
  <c r="T351" i="27" s="1"/>
  <c r="S352" i="27"/>
  <c r="S351" i="27" s="1"/>
  <c r="R352" i="27"/>
  <c r="Q352" i="27"/>
  <c r="P352" i="27"/>
  <c r="P351" i="27" s="1"/>
  <c r="O352" i="27"/>
  <c r="O351" i="27" s="1"/>
  <c r="N352" i="27"/>
  <c r="M352" i="27"/>
  <c r="M351" i="27" s="1"/>
  <c r="L352" i="27"/>
  <c r="L351" i="27" s="1"/>
  <c r="K352" i="27"/>
  <c r="K351" i="27" s="1"/>
  <c r="J352" i="27"/>
  <c r="I352" i="27"/>
  <c r="H352" i="27"/>
  <c r="R351" i="27"/>
  <c r="Q351" i="27"/>
  <c r="N351" i="27"/>
  <c r="J351" i="27"/>
  <c r="I351" i="27"/>
  <c r="G350" i="27"/>
  <c r="G349" i="27"/>
  <c r="G348" i="27"/>
  <c r="G347" i="27"/>
  <c r="T346" i="27"/>
  <c r="T345" i="27" s="1"/>
  <c r="S346" i="27"/>
  <c r="S345" i="27" s="1"/>
  <c r="R346" i="27"/>
  <c r="Q346" i="27"/>
  <c r="Q345" i="27" s="1"/>
  <c r="P346" i="27"/>
  <c r="P345" i="27" s="1"/>
  <c r="O346" i="27"/>
  <c r="O345" i="27" s="1"/>
  <c r="N346" i="27"/>
  <c r="M346" i="27"/>
  <c r="M345" i="27" s="1"/>
  <c r="L346" i="27"/>
  <c r="L345" i="27" s="1"/>
  <c r="K346" i="27"/>
  <c r="K345" i="27" s="1"/>
  <c r="J346" i="27"/>
  <c r="I346" i="27"/>
  <c r="I345" i="27" s="1"/>
  <c r="H346" i="27"/>
  <c r="R345" i="27"/>
  <c r="N345" i="27"/>
  <c r="J345" i="27"/>
  <c r="G344" i="27"/>
  <c r="G343" i="27"/>
  <c r="G342" i="27"/>
  <c r="G341" i="27"/>
  <c r="T340" i="27"/>
  <c r="T339" i="27" s="1"/>
  <c r="S340" i="27"/>
  <c r="S339" i="27" s="1"/>
  <c r="R340" i="27"/>
  <c r="Q340" i="27"/>
  <c r="P340" i="27"/>
  <c r="P339" i="27" s="1"/>
  <c r="O340" i="27"/>
  <c r="O339" i="27" s="1"/>
  <c r="N340" i="27"/>
  <c r="M340" i="27"/>
  <c r="M339" i="27" s="1"/>
  <c r="L340" i="27"/>
  <c r="L339" i="27" s="1"/>
  <c r="K340" i="27"/>
  <c r="K339" i="27" s="1"/>
  <c r="J340" i="27"/>
  <c r="I340" i="27"/>
  <c r="H340" i="27"/>
  <c r="R339" i="27"/>
  <c r="Q339" i="27"/>
  <c r="N339" i="27"/>
  <c r="J339" i="27"/>
  <c r="I339" i="27"/>
  <c r="G338" i="27"/>
  <c r="G337" i="27"/>
  <c r="G336" i="27"/>
  <c r="G335" i="27"/>
  <c r="T334" i="27"/>
  <c r="T333" i="27" s="1"/>
  <c r="S334" i="27"/>
  <c r="S333" i="27" s="1"/>
  <c r="R334" i="27"/>
  <c r="Q334" i="27"/>
  <c r="P334" i="27"/>
  <c r="O334" i="27"/>
  <c r="O333" i="27" s="1"/>
  <c r="N334" i="27"/>
  <c r="M334" i="27"/>
  <c r="L334" i="27"/>
  <c r="K334" i="27"/>
  <c r="K333" i="27" s="1"/>
  <c r="J334" i="27"/>
  <c r="I334" i="27"/>
  <c r="I333" i="27" s="1"/>
  <c r="H334" i="27"/>
  <c r="R333" i="27"/>
  <c r="N333" i="27"/>
  <c r="J333" i="27"/>
  <c r="T332" i="27"/>
  <c r="S332" i="27"/>
  <c r="R332" i="27"/>
  <c r="Q332" i="27"/>
  <c r="P332" i="27"/>
  <c r="P326" i="27" s="1"/>
  <c r="P446" i="27" s="1"/>
  <c r="O332" i="27"/>
  <c r="N332" i="27"/>
  <c r="M332" i="27"/>
  <c r="L332" i="27"/>
  <c r="K332" i="27"/>
  <c r="J332" i="27"/>
  <c r="I332" i="27"/>
  <c r="H332" i="27"/>
  <c r="H326" i="27" s="1"/>
  <c r="H446" i="27" s="1"/>
  <c r="T331" i="27"/>
  <c r="S331" i="27"/>
  <c r="S325" i="27" s="1"/>
  <c r="S445" i="27" s="1"/>
  <c r="R331" i="27"/>
  <c r="Q331" i="27"/>
  <c r="P331" i="27"/>
  <c r="O331" i="27"/>
  <c r="N331" i="27"/>
  <c r="M331" i="27"/>
  <c r="L331" i="27"/>
  <c r="K331" i="27"/>
  <c r="K325" i="27" s="1"/>
  <c r="K445" i="27" s="1"/>
  <c r="J331" i="27"/>
  <c r="I331" i="27"/>
  <c r="H331" i="27"/>
  <c r="T330" i="27"/>
  <c r="S330" i="27"/>
  <c r="R330" i="27"/>
  <c r="Q330" i="27"/>
  <c r="P330" i="27"/>
  <c r="O330" i="27"/>
  <c r="N330" i="27"/>
  <c r="M330" i="27"/>
  <c r="L330" i="27"/>
  <c r="K330" i="27"/>
  <c r="J330" i="27"/>
  <c r="I330" i="27"/>
  <c r="H330" i="27"/>
  <c r="T329" i="27"/>
  <c r="S329" i="27"/>
  <c r="R329" i="27"/>
  <c r="Q329" i="27"/>
  <c r="P329" i="27"/>
  <c r="O329" i="27"/>
  <c r="N329" i="27"/>
  <c r="M329" i="27"/>
  <c r="L329" i="27"/>
  <c r="K329" i="27"/>
  <c r="J329" i="27"/>
  <c r="I329" i="27"/>
  <c r="H329" i="27"/>
  <c r="T328" i="27"/>
  <c r="I328" i="27"/>
  <c r="T326" i="27"/>
  <c r="T446" i="27" s="1"/>
  <c r="Q326" i="27"/>
  <c r="Q446" i="27" s="1"/>
  <c r="M326" i="27"/>
  <c r="M446" i="27" s="1"/>
  <c r="L326" i="27"/>
  <c r="L446" i="27" s="1"/>
  <c r="I326" i="27"/>
  <c r="I446" i="27" s="1"/>
  <c r="R325" i="27"/>
  <c r="R445" i="27" s="1"/>
  <c r="O325" i="27"/>
  <c r="O445" i="27" s="1"/>
  <c r="N325" i="27"/>
  <c r="J325" i="27"/>
  <c r="J445" i="27" s="1"/>
  <c r="T324" i="27"/>
  <c r="T444" i="27" s="1"/>
  <c r="P324" i="27"/>
  <c r="P444" i="27" s="1"/>
  <c r="M324" i="27"/>
  <c r="M444" i="27" s="1"/>
  <c r="L324" i="27"/>
  <c r="L444" i="27" s="1"/>
  <c r="H324" i="27"/>
  <c r="H444" i="27" s="1"/>
  <c r="S323" i="27"/>
  <c r="S443" i="27" s="1"/>
  <c r="R323" i="27"/>
  <c r="R443" i="27" s="1"/>
  <c r="N323" i="27"/>
  <c r="N443" i="27" s="1"/>
  <c r="K323" i="27"/>
  <c r="K443" i="27" s="1"/>
  <c r="J323" i="27"/>
  <c r="J443" i="27" s="1"/>
  <c r="G301" i="27"/>
  <c r="G300" i="27"/>
  <c r="G299" i="27"/>
  <c r="G298" i="27"/>
  <c r="G297" i="27"/>
  <c r="G296" i="27"/>
  <c r="G295" i="27"/>
  <c r="G294" i="27"/>
  <c r="G293" i="27"/>
  <c r="G292" i="27"/>
  <c r="G291" i="27"/>
  <c r="G290" i="27"/>
  <c r="G289" i="27"/>
  <c r="T288" i="27"/>
  <c r="T287" i="27" s="1"/>
  <c r="S288" i="27"/>
  <c r="S287" i="27" s="1"/>
  <c r="R288" i="27"/>
  <c r="Q288" i="27"/>
  <c r="Q287" i="27" s="1"/>
  <c r="P288" i="27"/>
  <c r="P287" i="27" s="1"/>
  <c r="O288" i="27"/>
  <c r="N288" i="27"/>
  <c r="M288" i="27"/>
  <c r="M287" i="27" s="1"/>
  <c r="L288" i="27"/>
  <c r="K288" i="27"/>
  <c r="J288" i="27"/>
  <c r="I288" i="27"/>
  <c r="I287" i="27" s="1"/>
  <c r="H288" i="27"/>
  <c r="H287" i="27" s="1"/>
  <c r="R287" i="27"/>
  <c r="O287" i="27"/>
  <c r="N287" i="27"/>
  <c r="L287" i="27"/>
  <c r="K287" i="27"/>
  <c r="J287" i="27"/>
  <c r="G286" i="27"/>
  <c r="G285" i="27"/>
  <c r="G284" i="27"/>
  <c r="G283" i="27"/>
  <c r="T282" i="27"/>
  <c r="S282" i="27"/>
  <c r="S281" i="27" s="1"/>
  <c r="R282" i="27"/>
  <c r="Q282" i="27"/>
  <c r="Q281" i="27" s="1"/>
  <c r="P282" i="27"/>
  <c r="P281" i="27" s="1"/>
  <c r="O282" i="27"/>
  <c r="O281" i="27" s="1"/>
  <c r="N282" i="27"/>
  <c r="M282" i="27"/>
  <c r="M281" i="27" s="1"/>
  <c r="L282" i="27"/>
  <c r="L281" i="27" s="1"/>
  <c r="K282" i="27"/>
  <c r="K281" i="27" s="1"/>
  <c r="J282" i="27"/>
  <c r="I282" i="27"/>
  <c r="I281" i="27" s="1"/>
  <c r="H282" i="27"/>
  <c r="T281" i="27"/>
  <c r="R281" i="27"/>
  <c r="N281" i="27"/>
  <c r="J281" i="27"/>
  <c r="G280" i="27"/>
  <c r="G279" i="27"/>
  <c r="G278" i="27"/>
  <c r="G277" i="27"/>
  <c r="T276" i="27"/>
  <c r="S276" i="27"/>
  <c r="S275" i="27" s="1"/>
  <c r="R276" i="27"/>
  <c r="R275" i="27" s="1"/>
  <c r="Q276" i="27"/>
  <c r="Q275" i="27" s="1"/>
  <c r="P276" i="27"/>
  <c r="O276" i="27"/>
  <c r="N276" i="27"/>
  <c r="M276" i="27"/>
  <c r="M275" i="27" s="1"/>
  <c r="L276" i="27"/>
  <c r="K276" i="27"/>
  <c r="J276" i="27"/>
  <c r="J275" i="27" s="1"/>
  <c r="I276" i="27"/>
  <c r="H276" i="27"/>
  <c r="T275" i="27"/>
  <c r="P275" i="27"/>
  <c r="N275" i="27"/>
  <c r="L275" i="27"/>
  <c r="H275" i="27"/>
  <c r="G274" i="27"/>
  <c r="G273" i="27"/>
  <c r="G272" i="27"/>
  <c r="G271" i="27"/>
  <c r="T270" i="27"/>
  <c r="S270" i="27"/>
  <c r="S269" i="27" s="1"/>
  <c r="R270" i="27"/>
  <c r="Q270" i="27"/>
  <c r="Q269" i="27" s="1"/>
  <c r="P270" i="27"/>
  <c r="O270" i="27"/>
  <c r="O269" i="27" s="1"/>
  <c r="N270" i="27"/>
  <c r="M270" i="27"/>
  <c r="M269" i="27" s="1"/>
  <c r="L270" i="27"/>
  <c r="K270" i="27"/>
  <c r="K269" i="27" s="1"/>
  <c r="J270" i="27"/>
  <c r="I270" i="27"/>
  <c r="H270" i="27"/>
  <c r="N269" i="27"/>
  <c r="I269" i="27"/>
  <c r="T268" i="27"/>
  <c r="T262" i="27" s="1"/>
  <c r="T317" i="27" s="1"/>
  <c r="S268" i="27"/>
  <c r="R268" i="27"/>
  <c r="Q268" i="27"/>
  <c r="P268" i="27"/>
  <c r="P262" i="27" s="1"/>
  <c r="P317" i="27" s="1"/>
  <c r="O268" i="27"/>
  <c r="N268" i="27"/>
  <c r="M268" i="27"/>
  <c r="L268" i="27"/>
  <c r="L262" i="27" s="1"/>
  <c r="L317" i="27" s="1"/>
  <c r="K268" i="27"/>
  <c r="J268" i="27"/>
  <c r="I268" i="27"/>
  <c r="H268" i="27"/>
  <c r="H262" i="27" s="1"/>
  <c r="H317" i="27" s="1"/>
  <c r="T267" i="27"/>
  <c r="S267" i="27"/>
  <c r="R267" i="27"/>
  <c r="Q267" i="27"/>
  <c r="Q261" i="27" s="1"/>
  <c r="Q316" i="27" s="1"/>
  <c r="P267" i="27"/>
  <c r="O267" i="27"/>
  <c r="N267" i="27"/>
  <c r="M267" i="27"/>
  <c r="M261" i="27" s="1"/>
  <c r="M316" i="27" s="1"/>
  <c r="L267" i="27"/>
  <c r="K267" i="27"/>
  <c r="J267" i="27"/>
  <c r="I267" i="27"/>
  <c r="I261" i="27" s="1"/>
  <c r="I316" i="27" s="1"/>
  <c r="H267" i="27"/>
  <c r="T266" i="27"/>
  <c r="T260" i="27" s="1"/>
  <c r="T315" i="27" s="1"/>
  <c r="S266" i="27"/>
  <c r="S260" i="27" s="1"/>
  <c r="S315" i="27" s="1"/>
  <c r="R266" i="27"/>
  <c r="R260" i="27" s="1"/>
  <c r="R315" i="27" s="1"/>
  <c r="Q266" i="27"/>
  <c r="Q260" i="27" s="1"/>
  <c r="Q315" i="27" s="1"/>
  <c r="P266" i="27"/>
  <c r="P260" i="27" s="1"/>
  <c r="P315" i="27" s="1"/>
  <c r="O266" i="27"/>
  <c r="O260" i="27" s="1"/>
  <c r="O315" i="27" s="1"/>
  <c r="N266" i="27"/>
  <c r="N260" i="27" s="1"/>
  <c r="N315" i="27" s="1"/>
  <c r="M266" i="27"/>
  <c r="M260" i="27" s="1"/>
  <c r="M315" i="27" s="1"/>
  <c r="L266" i="27"/>
  <c r="L260" i="27" s="1"/>
  <c r="L315" i="27" s="1"/>
  <c r="K266" i="27"/>
  <c r="K260" i="27" s="1"/>
  <c r="K315" i="27" s="1"/>
  <c r="J266" i="27"/>
  <c r="J260" i="27" s="1"/>
  <c r="J315" i="27" s="1"/>
  <c r="I266" i="27"/>
  <c r="I260" i="27" s="1"/>
  <c r="I315" i="27" s="1"/>
  <c r="H266" i="27"/>
  <c r="H260" i="27" s="1"/>
  <c r="H315" i="27" s="1"/>
  <c r="T265" i="27"/>
  <c r="T259" i="27" s="1"/>
  <c r="T314" i="27" s="1"/>
  <c r="S265" i="27"/>
  <c r="R265" i="27"/>
  <c r="R259" i="27" s="1"/>
  <c r="R314" i="27" s="1"/>
  <c r="Q265" i="27"/>
  <c r="P265" i="27"/>
  <c r="P259" i="27" s="1"/>
  <c r="P314" i="27" s="1"/>
  <c r="O265" i="27"/>
  <c r="O259" i="27" s="1"/>
  <c r="O314" i="27" s="1"/>
  <c r="N265" i="27"/>
  <c r="N259" i="27" s="1"/>
  <c r="N314" i="27" s="1"/>
  <c r="M265" i="27"/>
  <c r="M259" i="27" s="1"/>
  <c r="M314" i="27" s="1"/>
  <c r="L265" i="27"/>
  <c r="K265" i="27"/>
  <c r="K259" i="27" s="1"/>
  <c r="K314" i="27" s="1"/>
  <c r="J265" i="27"/>
  <c r="J259" i="27" s="1"/>
  <c r="J314" i="27" s="1"/>
  <c r="I265" i="27"/>
  <c r="I259" i="27" s="1"/>
  <c r="I314" i="27" s="1"/>
  <c r="H265" i="27"/>
  <c r="H259" i="27" s="1"/>
  <c r="H314" i="27" s="1"/>
  <c r="S264" i="27"/>
  <c r="N264" i="27"/>
  <c r="N258" i="27" s="1"/>
  <c r="N313" i="27" s="1"/>
  <c r="S262" i="27"/>
  <c r="S317" i="27" s="1"/>
  <c r="R262" i="27"/>
  <c r="R317" i="27" s="1"/>
  <c r="Q262" i="27"/>
  <c r="Q317" i="27" s="1"/>
  <c r="O262" i="27"/>
  <c r="O317" i="27" s="1"/>
  <c r="N262" i="27"/>
  <c r="N317" i="27" s="1"/>
  <c r="M262" i="27"/>
  <c r="M317" i="27" s="1"/>
  <c r="K262" i="27"/>
  <c r="K317" i="27" s="1"/>
  <c r="J262" i="27"/>
  <c r="J317" i="27" s="1"/>
  <c r="I262" i="27"/>
  <c r="I317" i="27" s="1"/>
  <c r="T261" i="27"/>
  <c r="T316" i="27" s="1"/>
  <c r="S261" i="27"/>
  <c r="S316" i="27" s="1"/>
  <c r="R261" i="27"/>
  <c r="R316" i="27" s="1"/>
  <c r="P261" i="27"/>
  <c r="P316" i="27" s="1"/>
  <c r="O261" i="27"/>
  <c r="O316" i="27" s="1"/>
  <c r="N261" i="27"/>
  <c r="N316" i="27" s="1"/>
  <c r="L261" i="27"/>
  <c r="L316" i="27" s="1"/>
  <c r="K261" i="27"/>
  <c r="K316" i="27" s="1"/>
  <c r="J261" i="27"/>
  <c r="J316" i="27" s="1"/>
  <c r="H261" i="27"/>
  <c r="H316" i="27" s="1"/>
  <c r="Q259" i="27"/>
  <c r="Q314" i="27" s="1"/>
  <c r="L259" i="27"/>
  <c r="L314" i="27" s="1"/>
  <c r="G240" i="27"/>
  <c r="G239" i="27"/>
  <c r="G238" i="27"/>
  <c r="G237" i="27"/>
  <c r="T236" i="27"/>
  <c r="T235" i="27" s="1"/>
  <c r="S236" i="27"/>
  <c r="R236" i="27"/>
  <c r="Q236" i="27"/>
  <c r="P236" i="27"/>
  <c r="P235" i="27" s="1"/>
  <c r="O236" i="27"/>
  <c r="N236" i="27"/>
  <c r="M236" i="27"/>
  <c r="L236" i="27"/>
  <c r="L235" i="27" s="1"/>
  <c r="K236" i="27"/>
  <c r="K235" i="27" s="1"/>
  <c r="J236" i="27"/>
  <c r="I236" i="27"/>
  <c r="H236" i="27"/>
  <c r="S235" i="27"/>
  <c r="R235" i="27"/>
  <c r="Q235" i="27"/>
  <c r="O235" i="27"/>
  <c r="N235" i="27"/>
  <c r="M235" i="27"/>
  <c r="J235" i="27"/>
  <c r="I235" i="27"/>
  <c r="G234" i="27"/>
  <c r="G233" i="27"/>
  <c r="G232" i="27"/>
  <c r="G231" i="27"/>
  <c r="T230" i="27"/>
  <c r="T229" i="27" s="1"/>
  <c r="S230" i="27"/>
  <c r="R230" i="27"/>
  <c r="Q230" i="27"/>
  <c r="P230" i="27"/>
  <c r="P229" i="27" s="1"/>
  <c r="O230" i="27"/>
  <c r="N230" i="27"/>
  <c r="N229" i="27" s="1"/>
  <c r="M230" i="27"/>
  <c r="M229" i="27" s="1"/>
  <c r="L230" i="27"/>
  <c r="L229" i="27" s="1"/>
  <c r="K230" i="27"/>
  <c r="J230" i="27"/>
  <c r="J229" i="27" s="1"/>
  <c r="I230" i="27"/>
  <c r="I229" i="27" s="1"/>
  <c r="H230" i="27"/>
  <c r="S229" i="27"/>
  <c r="R229" i="27"/>
  <c r="Q229" i="27"/>
  <c r="O229" i="27"/>
  <c r="K229" i="27"/>
  <c r="G228" i="27"/>
  <c r="G227" i="27"/>
  <c r="G226" i="27"/>
  <c r="G225" i="27"/>
  <c r="T224" i="27"/>
  <c r="T223" i="27" s="1"/>
  <c r="S224" i="27"/>
  <c r="R224" i="27"/>
  <c r="Q224" i="27"/>
  <c r="P224" i="27"/>
  <c r="P223" i="27" s="1"/>
  <c r="O224" i="27"/>
  <c r="N224" i="27"/>
  <c r="M224" i="27"/>
  <c r="L224" i="27"/>
  <c r="L223" i="27" s="1"/>
  <c r="K224" i="27"/>
  <c r="K223" i="27" s="1"/>
  <c r="J224" i="27"/>
  <c r="I224" i="27"/>
  <c r="H224" i="27"/>
  <c r="S223" i="27"/>
  <c r="R223" i="27"/>
  <c r="Q223" i="27"/>
  <c r="O223" i="27"/>
  <c r="N223" i="27"/>
  <c r="M223" i="27"/>
  <c r="J223" i="27"/>
  <c r="I223" i="27"/>
  <c r="G222" i="27"/>
  <c r="G221" i="27"/>
  <c r="G220" i="27"/>
  <c r="G219" i="27"/>
  <c r="T218" i="27"/>
  <c r="T217" i="27" s="1"/>
  <c r="S218" i="27"/>
  <c r="R218" i="27"/>
  <c r="Q218" i="27"/>
  <c r="Q217" i="27" s="1"/>
  <c r="P218" i="27"/>
  <c r="P217" i="27" s="1"/>
  <c r="O218" i="27"/>
  <c r="N218" i="27"/>
  <c r="N217" i="27" s="1"/>
  <c r="M218" i="27"/>
  <c r="M217" i="27" s="1"/>
  <c r="L218" i="27"/>
  <c r="L217" i="27" s="1"/>
  <c r="K218" i="27"/>
  <c r="J218" i="27"/>
  <c r="J217" i="27" s="1"/>
  <c r="I218" i="27"/>
  <c r="I217" i="27" s="1"/>
  <c r="H218" i="27"/>
  <c r="S217" i="27"/>
  <c r="R217" i="27"/>
  <c r="O217" i="27"/>
  <c r="K217" i="27"/>
  <c r="G216" i="27"/>
  <c r="G215" i="27"/>
  <c r="G214" i="27"/>
  <c r="G213" i="27"/>
  <c r="T212" i="27"/>
  <c r="T211" i="27" s="1"/>
  <c r="S212" i="27"/>
  <c r="R212" i="27"/>
  <c r="Q212" i="27"/>
  <c r="P212" i="27"/>
  <c r="P211" i="27" s="1"/>
  <c r="O212" i="27"/>
  <c r="N212" i="27"/>
  <c r="M212" i="27"/>
  <c r="M211" i="27" s="1"/>
  <c r="L212" i="27"/>
  <c r="L211" i="27" s="1"/>
  <c r="K212" i="27"/>
  <c r="J212" i="27"/>
  <c r="I212" i="27"/>
  <c r="I211" i="27" s="1"/>
  <c r="H212" i="27"/>
  <c r="S211" i="27"/>
  <c r="R211" i="27"/>
  <c r="Q211" i="27"/>
  <c r="O211" i="27"/>
  <c r="N211" i="27"/>
  <c r="K211" i="27"/>
  <c r="J211" i="27"/>
  <c r="G210" i="27"/>
  <c r="G209" i="27"/>
  <c r="G208" i="27"/>
  <c r="G207" i="27"/>
  <c r="T206" i="27"/>
  <c r="T205" i="27" s="1"/>
  <c r="S206" i="27"/>
  <c r="R206" i="27"/>
  <c r="Q206" i="27"/>
  <c r="Q205" i="27" s="1"/>
  <c r="P206" i="27"/>
  <c r="P205" i="27" s="1"/>
  <c r="O206" i="27"/>
  <c r="N206" i="27"/>
  <c r="N205" i="27" s="1"/>
  <c r="M206" i="27"/>
  <c r="M205" i="27" s="1"/>
  <c r="L206" i="27"/>
  <c r="L205" i="27" s="1"/>
  <c r="K206" i="27"/>
  <c r="J206" i="27"/>
  <c r="I206" i="27"/>
  <c r="I205" i="27" s="1"/>
  <c r="H206" i="27"/>
  <c r="S205" i="27"/>
  <c r="R205" i="27"/>
  <c r="O205" i="27"/>
  <c r="K205" i="27"/>
  <c r="J205" i="27"/>
  <c r="G204" i="27"/>
  <c r="G203" i="27"/>
  <c r="G202" i="27"/>
  <c r="G201" i="27"/>
  <c r="T200" i="27"/>
  <c r="T199" i="27" s="1"/>
  <c r="S200" i="27"/>
  <c r="R200" i="27"/>
  <c r="Q200" i="27"/>
  <c r="Q199" i="27" s="1"/>
  <c r="P200" i="27"/>
  <c r="P199" i="27" s="1"/>
  <c r="O200" i="27"/>
  <c r="N200" i="27"/>
  <c r="M200" i="27"/>
  <c r="M199" i="27" s="1"/>
  <c r="L200" i="27"/>
  <c r="L199" i="27" s="1"/>
  <c r="K200" i="27"/>
  <c r="J200" i="27"/>
  <c r="I200" i="27"/>
  <c r="I199" i="27" s="1"/>
  <c r="H200" i="27"/>
  <c r="S199" i="27"/>
  <c r="R199" i="27"/>
  <c r="O199" i="27"/>
  <c r="N199" i="27"/>
  <c r="K199" i="27"/>
  <c r="J199" i="27"/>
  <c r="G198" i="27"/>
  <c r="G197" i="27"/>
  <c r="G196" i="27"/>
  <c r="G195" i="27"/>
  <c r="T194" i="27"/>
  <c r="T193" i="27" s="1"/>
  <c r="S194" i="27"/>
  <c r="S176" i="27" s="1"/>
  <c r="S170" i="27" s="1"/>
  <c r="S249" i="27" s="1"/>
  <c r="R194" i="27"/>
  <c r="R193" i="27" s="1"/>
  <c r="Q194" i="27"/>
  <c r="Q193" i="27" s="1"/>
  <c r="P194" i="27"/>
  <c r="P193" i="27" s="1"/>
  <c r="O194" i="27"/>
  <c r="N194" i="27"/>
  <c r="M194" i="27"/>
  <c r="M193" i="27" s="1"/>
  <c r="L194" i="27"/>
  <c r="L193" i="27" s="1"/>
  <c r="K194" i="27"/>
  <c r="J194" i="27"/>
  <c r="I194" i="27"/>
  <c r="I193" i="27" s="1"/>
  <c r="H194" i="27"/>
  <c r="S193" i="27"/>
  <c r="S175" i="27" s="1"/>
  <c r="S169" i="27" s="1"/>
  <c r="S248" i="27" s="1"/>
  <c r="N193" i="27"/>
  <c r="K193" i="27"/>
  <c r="K175" i="27" s="1"/>
  <c r="K169" i="27" s="1"/>
  <c r="K248" i="27" s="1"/>
  <c r="J193" i="27"/>
  <c r="G192" i="27"/>
  <c r="G191" i="27"/>
  <c r="G190" i="27"/>
  <c r="G189" i="27"/>
  <c r="T188" i="27"/>
  <c r="S188" i="27"/>
  <c r="R188" i="27"/>
  <c r="Q188" i="27"/>
  <c r="P188" i="27"/>
  <c r="O188" i="27"/>
  <c r="N188" i="27"/>
  <c r="M188" i="27"/>
  <c r="L188" i="27"/>
  <c r="K188" i="27"/>
  <c r="J188" i="27"/>
  <c r="J176" i="27" s="1"/>
  <c r="J170" i="27" s="1"/>
  <c r="J249" i="27" s="1"/>
  <c r="I188" i="27"/>
  <c r="H188" i="27"/>
  <c r="S187" i="27"/>
  <c r="R187" i="27"/>
  <c r="O187" i="27"/>
  <c r="K187" i="27"/>
  <c r="G183" i="27"/>
  <c r="G182" i="27"/>
  <c r="G181" i="27"/>
  <c r="T180" i="27"/>
  <c r="T174" i="27" s="1"/>
  <c r="T253" i="27" s="1"/>
  <c r="S180" i="27"/>
  <c r="S174" i="27" s="1"/>
  <c r="S253" i="27" s="1"/>
  <c r="R180" i="27"/>
  <c r="R174" i="27" s="1"/>
  <c r="R253" i="27" s="1"/>
  <c r="Q180" i="27"/>
  <c r="Q174" i="27" s="1"/>
  <c r="Q253" i="27" s="1"/>
  <c r="P180" i="27"/>
  <c r="P174" i="27" s="1"/>
  <c r="P253" i="27" s="1"/>
  <c r="O180" i="27"/>
  <c r="O174" i="27" s="1"/>
  <c r="O253" i="27" s="1"/>
  <c r="N180" i="27"/>
  <c r="M180" i="27"/>
  <c r="M174" i="27" s="1"/>
  <c r="M253" i="27" s="1"/>
  <c r="L180" i="27"/>
  <c r="L174" i="27" s="1"/>
  <c r="L253" i="27" s="1"/>
  <c r="K180" i="27"/>
  <c r="K174" i="27" s="1"/>
  <c r="K253" i="27" s="1"/>
  <c r="J180" i="27"/>
  <c r="I180" i="27"/>
  <c r="I174" i="27" s="1"/>
  <c r="I253" i="27" s="1"/>
  <c r="H180" i="27"/>
  <c r="H174" i="27" s="1"/>
  <c r="H253" i="27" s="1"/>
  <c r="T179" i="27"/>
  <c r="T173" i="27" s="1"/>
  <c r="T252" i="27" s="1"/>
  <c r="S179" i="27"/>
  <c r="S173" i="27" s="1"/>
  <c r="S252" i="27" s="1"/>
  <c r="R179" i="27"/>
  <c r="Q179" i="27"/>
  <c r="Q173" i="27" s="1"/>
  <c r="Q252" i="27" s="1"/>
  <c r="P179" i="27"/>
  <c r="P173" i="27" s="1"/>
  <c r="P252" i="27" s="1"/>
  <c r="O179" i="27"/>
  <c r="N179" i="27"/>
  <c r="N173" i="27" s="1"/>
  <c r="N252" i="27" s="1"/>
  <c r="M179" i="27"/>
  <c r="M173" i="27" s="1"/>
  <c r="M252" i="27" s="1"/>
  <c r="L179" i="27"/>
  <c r="L173" i="27" s="1"/>
  <c r="L252" i="27" s="1"/>
  <c r="K179" i="27"/>
  <c r="K173" i="27" s="1"/>
  <c r="K252" i="27" s="1"/>
  <c r="J179" i="27"/>
  <c r="J173" i="27" s="1"/>
  <c r="J252" i="27" s="1"/>
  <c r="I179" i="27"/>
  <c r="I173" i="27" s="1"/>
  <c r="I252" i="27" s="1"/>
  <c r="H179" i="27"/>
  <c r="H173" i="27" s="1"/>
  <c r="H252" i="27" s="1"/>
  <c r="T178" i="27"/>
  <c r="T172" i="27" s="1"/>
  <c r="T251" i="27" s="1"/>
  <c r="S178" i="27"/>
  <c r="S172" i="27" s="1"/>
  <c r="S251" i="27" s="1"/>
  <c r="R172" i="27"/>
  <c r="R251" i="27" s="1"/>
  <c r="Q178" i="27"/>
  <c r="P178" i="27"/>
  <c r="P172" i="27" s="1"/>
  <c r="P251" i="27" s="1"/>
  <c r="O178" i="27"/>
  <c r="O172" i="27" s="1"/>
  <c r="O251" i="27" s="1"/>
  <c r="N178" i="27"/>
  <c r="N172" i="27" s="1"/>
  <c r="N251" i="27" s="1"/>
  <c r="M178" i="27"/>
  <c r="L178" i="27"/>
  <c r="K178" i="27"/>
  <c r="K172" i="27" s="1"/>
  <c r="K251" i="27" s="1"/>
  <c r="J178" i="27"/>
  <c r="J172" i="27" s="1"/>
  <c r="J251" i="27" s="1"/>
  <c r="I178" i="27"/>
  <c r="I172" i="27" s="1"/>
  <c r="I251" i="27" s="1"/>
  <c r="H178" i="27"/>
  <c r="H172" i="27" s="1"/>
  <c r="H251" i="27" s="1"/>
  <c r="T177" i="27"/>
  <c r="T171" i="27" s="1"/>
  <c r="T250" i="27" s="1"/>
  <c r="S177" i="27"/>
  <c r="S171" i="27" s="1"/>
  <c r="S250" i="27" s="1"/>
  <c r="R171" i="27"/>
  <c r="R250" i="27" s="1"/>
  <c r="Q177" i="27"/>
  <c r="Q171" i="27" s="1"/>
  <c r="Q250" i="27" s="1"/>
  <c r="P177" i="27"/>
  <c r="P171" i="27" s="1"/>
  <c r="P250" i="27" s="1"/>
  <c r="O177" i="27"/>
  <c r="O171" i="27" s="1"/>
  <c r="O250" i="27" s="1"/>
  <c r="N177" i="27"/>
  <c r="N171" i="27" s="1"/>
  <c r="N250" i="27" s="1"/>
  <c r="M177" i="27"/>
  <c r="M171" i="27" s="1"/>
  <c r="M250" i="27" s="1"/>
  <c r="L177" i="27"/>
  <c r="L171" i="27" s="1"/>
  <c r="L250" i="27" s="1"/>
  <c r="K177" i="27"/>
  <c r="K171" i="27" s="1"/>
  <c r="K250" i="27" s="1"/>
  <c r="J177" i="27"/>
  <c r="J171" i="27" s="1"/>
  <c r="J250" i="27" s="1"/>
  <c r="I177" i="27"/>
  <c r="I171" i="27" s="1"/>
  <c r="I250" i="27" s="1"/>
  <c r="H177" i="27"/>
  <c r="H171" i="27" s="1"/>
  <c r="H250" i="27" s="1"/>
  <c r="K176" i="27"/>
  <c r="K170" i="27" s="1"/>
  <c r="K249" i="27" s="1"/>
  <c r="N174" i="27"/>
  <c r="N253" i="27" s="1"/>
  <c r="J174" i="27"/>
  <c r="J253" i="27" s="1"/>
  <c r="R173" i="27"/>
  <c r="R252" i="27" s="1"/>
  <c r="O173" i="27"/>
  <c r="O252" i="27" s="1"/>
  <c r="Q172" i="27"/>
  <c r="Q251" i="27" s="1"/>
  <c r="M172" i="27"/>
  <c r="M251" i="27" s="1"/>
  <c r="L172" i="27"/>
  <c r="L251" i="27" s="1"/>
  <c r="G159" i="27"/>
  <c r="G153" i="27" s="1"/>
  <c r="G158" i="27"/>
  <c r="G152" i="27" s="1"/>
  <c r="G157" i="27"/>
  <c r="G151" i="27" s="1"/>
  <c r="G156" i="27"/>
  <c r="G150" i="27" s="1"/>
  <c r="T155" i="27"/>
  <c r="T154" i="27" s="1"/>
  <c r="T148" i="27" s="1"/>
  <c r="S155" i="27"/>
  <c r="R155" i="27"/>
  <c r="Q155" i="27"/>
  <c r="P155" i="27"/>
  <c r="O155" i="27"/>
  <c r="O149" i="27" s="1"/>
  <c r="N155" i="27"/>
  <c r="M155" i="27"/>
  <c r="L155" i="27"/>
  <c r="K155" i="27"/>
  <c r="J155" i="27"/>
  <c r="I155" i="27"/>
  <c r="I154" i="27" s="1"/>
  <c r="I148" i="27" s="1"/>
  <c r="H155" i="27"/>
  <c r="H154" i="27" s="1"/>
  <c r="G155" i="27"/>
  <c r="G149" i="27" s="1"/>
  <c r="R154" i="27"/>
  <c r="Q154" i="27"/>
  <c r="Q148" i="27" s="1"/>
  <c r="N154" i="27"/>
  <c r="N148" i="27" s="1"/>
  <c r="M154" i="27"/>
  <c r="M148" i="27" s="1"/>
  <c r="J154" i="27"/>
  <c r="J148" i="27" s="1"/>
  <c r="T153" i="27"/>
  <c r="S153" i="27"/>
  <c r="R153" i="27"/>
  <c r="Q153" i="27"/>
  <c r="P153" i="27"/>
  <c r="O153" i="27"/>
  <c r="N153" i="27"/>
  <c r="M153" i="27"/>
  <c r="L153" i="27"/>
  <c r="K153" i="27"/>
  <c r="J153" i="27"/>
  <c r="I153" i="27"/>
  <c r="H153" i="27"/>
  <c r="T152" i="27"/>
  <c r="S152" i="27"/>
  <c r="R152" i="27"/>
  <c r="Q152" i="27"/>
  <c r="P152" i="27"/>
  <c r="O152" i="27"/>
  <c r="N152" i="27"/>
  <c r="M152" i="27"/>
  <c r="L152" i="27"/>
  <c r="K152" i="27"/>
  <c r="J152" i="27"/>
  <c r="I152" i="27"/>
  <c r="H152" i="27"/>
  <c r="T151" i="27"/>
  <c r="S151" i="27"/>
  <c r="R151" i="27"/>
  <c r="Q151" i="27"/>
  <c r="P151" i="27"/>
  <c r="O151" i="27"/>
  <c r="N151" i="27"/>
  <c r="M151" i="27"/>
  <c r="L151" i="27"/>
  <c r="K151" i="27"/>
  <c r="J151" i="27"/>
  <c r="I151" i="27"/>
  <c r="H151" i="27"/>
  <c r="T150" i="27"/>
  <c r="S150" i="27"/>
  <c r="R150" i="27"/>
  <c r="Q150" i="27"/>
  <c r="P150" i="27"/>
  <c r="O150" i="27"/>
  <c r="N150" i="27"/>
  <c r="M150" i="27"/>
  <c r="L150" i="27"/>
  <c r="K150" i="27"/>
  <c r="J150" i="27"/>
  <c r="I150" i="27"/>
  <c r="H150" i="27"/>
  <c r="T149" i="27"/>
  <c r="R149" i="27"/>
  <c r="Q149" i="27"/>
  <c r="N149" i="27"/>
  <c r="M149" i="27"/>
  <c r="J149" i="27"/>
  <c r="I149" i="27"/>
  <c r="H149" i="27"/>
  <c r="R148" i="27"/>
  <c r="G147" i="27"/>
  <c r="G141" i="27" s="1"/>
  <c r="G146" i="27"/>
  <c r="G140" i="27" s="1"/>
  <c r="G145" i="27"/>
  <c r="G139" i="27" s="1"/>
  <c r="G144" i="27"/>
  <c r="G138" i="27" s="1"/>
  <c r="T143" i="27"/>
  <c r="T142" i="27" s="1"/>
  <c r="T136" i="27" s="1"/>
  <c r="S143" i="27"/>
  <c r="S137" i="27" s="1"/>
  <c r="R143" i="27"/>
  <c r="Q143" i="27"/>
  <c r="Q142" i="27" s="1"/>
  <c r="Q136" i="27" s="1"/>
  <c r="P143" i="27"/>
  <c r="P142" i="27" s="1"/>
  <c r="P136" i="27" s="1"/>
  <c r="O143" i="27"/>
  <c r="N143" i="27"/>
  <c r="M143" i="27"/>
  <c r="M142" i="27" s="1"/>
  <c r="M136" i="27" s="1"/>
  <c r="L143" i="27"/>
  <c r="L142" i="27" s="1"/>
  <c r="L136" i="27" s="1"/>
  <c r="K143" i="27"/>
  <c r="J143" i="27"/>
  <c r="I143" i="27"/>
  <c r="I142" i="27" s="1"/>
  <c r="I136" i="27" s="1"/>
  <c r="H143" i="27"/>
  <c r="H137" i="27" s="1"/>
  <c r="S142" i="27"/>
  <c r="S136" i="27" s="1"/>
  <c r="R142" i="27"/>
  <c r="R136" i="27" s="1"/>
  <c r="N142" i="27"/>
  <c r="N136" i="27" s="1"/>
  <c r="J142" i="27"/>
  <c r="J136" i="27" s="1"/>
  <c r="T141" i="27"/>
  <c r="S141" i="27"/>
  <c r="R141" i="27"/>
  <c r="Q141" i="27"/>
  <c r="P141" i="27"/>
  <c r="O141" i="27"/>
  <c r="N141" i="27"/>
  <c r="M141" i="27"/>
  <c r="L141" i="27"/>
  <c r="K141" i="27"/>
  <c r="J141" i="27"/>
  <c r="I141" i="27"/>
  <c r="H141" i="27"/>
  <c r="T140" i="27"/>
  <c r="S140" i="27"/>
  <c r="R140" i="27"/>
  <c r="Q140" i="27"/>
  <c r="P140" i="27"/>
  <c r="O140" i="27"/>
  <c r="N140" i="27"/>
  <c r="M140" i="27"/>
  <c r="L140" i="27"/>
  <c r="K140" i="27"/>
  <c r="J140" i="27"/>
  <c r="I140" i="27"/>
  <c r="H140" i="27"/>
  <c r="T139" i="27"/>
  <c r="S139" i="27"/>
  <c r="R139" i="27"/>
  <c r="Q139" i="27"/>
  <c r="P139" i="27"/>
  <c r="O139" i="27"/>
  <c r="N139" i="27"/>
  <c r="M139" i="27"/>
  <c r="L139" i="27"/>
  <c r="K139" i="27"/>
  <c r="J139" i="27"/>
  <c r="I139" i="27"/>
  <c r="H139" i="27"/>
  <c r="T138" i="27"/>
  <c r="S138" i="27"/>
  <c r="R138" i="27"/>
  <c r="Q138" i="27"/>
  <c r="P138" i="27"/>
  <c r="O138" i="27"/>
  <c r="N138" i="27"/>
  <c r="M138" i="27"/>
  <c r="L138" i="27"/>
  <c r="K138" i="27"/>
  <c r="J138" i="27"/>
  <c r="I138" i="27"/>
  <c r="H138" i="27"/>
  <c r="R137" i="27"/>
  <c r="Q137" i="27"/>
  <c r="N137" i="27"/>
  <c r="M137" i="27"/>
  <c r="J137" i="27"/>
  <c r="I137" i="27"/>
  <c r="G135" i="27"/>
  <c r="G134" i="27"/>
  <c r="G133" i="27"/>
  <c r="G132" i="27"/>
  <c r="R131" i="27"/>
  <c r="G129" i="27"/>
  <c r="G123" i="27" s="1"/>
  <c r="G128" i="27"/>
  <c r="G127" i="27"/>
  <c r="G121" i="27" s="1"/>
  <c r="G126" i="27"/>
  <c r="G120" i="27" s="1"/>
  <c r="T125" i="27"/>
  <c r="T124" i="27" s="1"/>
  <c r="T118" i="27" s="1"/>
  <c r="S125" i="27"/>
  <c r="R125" i="27"/>
  <c r="Q125" i="27"/>
  <c r="P125" i="27"/>
  <c r="P124" i="27" s="1"/>
  <c r="P118" i="27" s="1"/>
  <c r="O125" i="27"/>
  <c r="N125" i="27"/>
  <c r="M125" i="27"/>
  <c r="L125" i="27"/>
  <c r="L124" i="27" s="1"/>
  <c r="L118" i="27" s="1"/>
  <c r="K125" i="27"/>
  <c r="J125" i="27"/>
  <c r="I125" i="27"/>
  <c r="I124" i="27" s="1"/>
  <c r="I118" i="27" s="1"/>
  <c r="H125" i="27"/>
  <c r="H119" i="27" s="1"/>
  <c r="S124" i="27"/>
  <c r="R124" i="27"/>
  <c r="O124" i="27"/>
  <c r="O118" i="27" s="1"/>
  <c r="K124" i="27"/>
  <c r="T123" i="27"/>
  <c r="S123" i="27"/>
  <c r="R123" i="27"/>
  <c r="Q123" i="27"/>
  <c r="P123" i="27"/>
  <c r="O123" i="27"/>
  <c r="N123" i="27"/>
  <c r="M123" i="27"/>
  <c r="L123" i="27"/>
  <c r="K123" i="27"/>
  <c r="J123" i="27"/>
  <c r="I123" i="27"/>
  <c r="H123" i="27"/>
  <c r="T122" i="27"/>
  <c r="S122" i="27"/>
  <c r="R122" i="27"/>
  <c r="Q122" i="27"/>
  <c r="P122" i="27"/>
  <c r="O122" i="27"/>
  <c r="N122" i="27"/>
  <c r="M122" i="27"/>
  <c r="L122" i="27"/>
  <c r="K122" i="27"/>
  <c r="J122" i="27"/>
  <c r="I122" i="27"/>
  <c r="H122" i="27"/>
  <c r="G122" i="27"/>
  <c r="T121" i="27"/>
  <c r="S121" i="27"/>
  <c r="R121" i="27"/>
  <c r="Q121" i="27"/>
  <c r="P121" i="27"/>
  <c r="O121" i="27"/>
  <c r="N121" i="27"/>
  <c r="M121" i="27"/>
  <c r="L121" i="27"/>
  <c r="K121" i="27"/>
  <c r="J121" i="27"/>
  <c r="I121" i="27"/>
  <c r="H121" i="27"/>
  <c r="T120" i="27"/>
  <c r="S120" i="27"/>
  <c r="R120" i="27"/>
  <c r="Q120" i="27"/>
  <c r="P120" i="27"/>
  <c r="O120" i="27"/>
  <c r="N120" i="27"/>
  <c r="M120" i="27"/>
  <c r="L120" i="27"/>
  <c r="K120" i="27"/>
  <c r="J120" i="27"/>
  <c r="I120" i="27"/>
  <c r="H120" i="27"/>
  <c r="S119" i="27"/>
  <c r="O119" i="27"/>
  <c r="K119" i="27"/>
  <c r="S118" i="27"/>
  <c r="K118" i="27"/>
  <c r="G117" i="27"/>
  <c r="G116" i="27"/>
  <c r="G115" i="27"/>
  <c r="G114" i="27"/>
  <c r="G113" i="27"/>
  <c r="G112" i="27"/>
  <c r="G111" i="27"/>
  <c r="G110" i="27"/>
  <c r="G109" i="27"/>
  <c r="G108" i="27"/>
  <c r="T107" i="27"/>
  <c r="T106" i="27" s="1"/>
  <c r="S107" i="27"/>
  <c r="S106" i="27" s="1"/>
  <c r="R107" i="27"/>
  <c r="Q107" i="27"/>
  <c r="P107" i="27"/>
  <c r="P106" i="27" s="1"/>
  <c r="P88" i="27" s="1"/>
  <c r="O107" i="27"/>
  <c r="O106" i="27" s="1"/>
  <c r="N107" i="27"/>
  <c r="N106" i="27" s="1"/>
  <c r="M107" i="27"/>
  <c r="L107" i="27"/>
  <c r="L89" i="27" s="1"/>
  <c r="K107" i="27"/>
  <c r="K106" i="27" s="1"/>
  <c r="K88" i="27" s="1"/>
  <c r="J107" i="27"/>
  <c r="I107" i="27"/>
  <c r="H107" i="27"/>
  <c r="Q106" i="27"/>
  <c r="M106" i="27"/>
  <c r="M88" i="27" s="1"/>
  <c r="I106" i="27"/>
  <c r="G105" i="27"/>
  <c r="G104" i="27"/>
  <c r="G92" i="27" s="1"/>
  <c r="G103" i="27"/>
  <c r="N102" i="27"/>
  <c r="G102" i="27"/>
  <c r="T101" i="27"/>
  <c r="S101" i="27"/>
  <c r="R101" i="27"/>
  <c r="Q101" i="27"/>
  <c r="Q100" i="27" s="1"/>
  <c r="P101" i="27"/>
  <c r="P100" i="27" s="1"/>
  <c r="O101" i="27"/>
  <c r="N101" i="27"/>
  <c r="S100" i="27"/>
  <c r="S88" i="27" s="1"/>
  <c r="R100" i="27"/>
  <c r="O100" i="27"/>
  <c r="N100" i="27"/>
  <c r="G97" i="27"/>
  <c r="O95" i="27"/>
  <c r="K95" i="27"/>
  <c r="K94" i="27" s="1"/>
  <c r="J95" i="27"/>
  <c r="G95" i="27"/>
  <c r="O94" i="27"/>
  <c r="N94" i="27"/>
  <c r="G94" i="27"/>
  <c r="T93" i="27"/>
  <c r="S93" i="27"/>
  <c r="R93" i="27"/>
  <c r="Q93" i="27"/>
  <c r="P93" i="27"/>
  <c r="O93" i="27"/>
  <c r="N93" i="27"/>
  <c r="M93" i="27"/>
  <c r="L93" i="27"/>
  <c r="K93" i="27"/>
  <c r="J93" i="27"/>
  <c r="I93" i="27"/>
  <c r="H93" i="27"/>
  <c r="T92" i="27"/>
  <c r="S92" i="27"/>
  <c r="R92" i="27"/>
  <c r="Q92" i="27"/>
  <c r="P92" i="27"/>
  <c r="O92" i="27"/>
  <c r="N92" i="27"/>
  <c r="M92" i="27"/>
  <c r="L92" i="27"/>
  <c r="K92" i="27"/>
  <c r="J92" i="27"/>
  <c r="I92" i="27"/>
  <c r="H92" i="27"/>
  <c r="T91" i="27"/>
  <c r="S91" i="27"/>
  <c r="R91" i="27"/>
  <c r="Q91" i="27"/>
  <c r="P91" i="27"/>
  <c r="O91" i="27"/>
  <c r="N91" i="27"/>
  <c r="M91" i="27"/>
  <c r="L91" i="27"/>
  <c r="K91" i="27"/>
  <c r="J91" i="27"/>
  <c r="I91" i="27"/>
  <c r="H91" i="27"/>
  <c r="T90" i="27"/>
  <c r="S90" i="27"/>
  <c r="R90" i="27"/>
  <c r="Q90" i="27"/>
  <c r="P90" i="27"/>
  <c r="N90" i="27"/>
  <c r="M90" i="27"/>
  <c r="L90" i="27"/>
  <c r="K90" i="27"/>
  <c r="J90" i="27"/>
  <c r="I90" i="27"/>
  <c r="H90" i="27"/>
  <c r="Q89" i="27"/>
  <c r="P89" i="27"/>
  <c r="N89" i="27"/>
  <c r="M89" i="27"/>
  <c r="K89" i="27"/>
  <c r="I89" i="27"/>
  <c r="Q88" i="27"/>
  <c r="N88" i="27"/>
  <c r="I88" i="27"/>
  <c r="G72" i="27"/>
  <c r="G66" i="27" s="1"/>
  <c r="G71" i="27"/>
  <c r="G65" i="27" s="1"/>
  <c r="G70" i="27"/>
  <c r="G64" i="27" s="1"/>
  <c r="G69" i="27"/>
  <c r="G63" i="27" s="1"/>
  <c r="T68" i="27"/>
  <c r="T67" i="27" s="1"/>
  <c r="T61" i="27" s="1"/>
  <c r="S68" i="27"/>
  <c r="S67" i="27" s="1"/>
  <c r="S61" i="27" s="1"/>
  <c r="R68" i="27"/>
  <c r="Q68" i="27"/>
  <c r="P68" i="27"/>
  <c r="P67" i="27" s="1"/>
  <c r="P61" i="27" s="1"/>
  <c r="O68" i="27"/>
  <c r="O67" i="27" s="1"/>
  <c r="O61" i="27" s="1"/>
  <c r="N68" i="27"/>
  <c r="N67" i="27" s="1"/>
  <c r="N61" i="27" s="1"/>
  <c r="M68" i="27"/>
  <c r="L68" i="27"/>
  <c r="L67" i="27" s="1"/>
  <c r="L61" i="27" s="1"/>
  <c r="K68" i="27"/>
  <c r="K67" i="27" s="1"/>
  <c r="K61" i="27" s="1"/>
  <c r="J68" i="27"/>
  <c r="I68" i="27"/>
  <c r="H68" i="27"/>
  <c r="G68" i="27" s="1"/>
  <c r="G62" i="27" s="1"/>
  <c r="R67" i="27"/>
  <c r="Q67" i="27"/>
  <c r="M67" i="27"/>
  <c r="M61" i="27" s="1"/>
  <c r="J67" i="27"/>
  <c r="I67" i="27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T65" i="27"/>
  <c r="S65" i="27"/>
  <c r="R65" i="27"/>
  <c r="Q65" i="27"/>
  <c r="P65" i="27"/>
  <c r="O65" i="27"/>
  <c r="N65" i="27"/>
  <c r="M65" i="27"/>
  <c r="L65" i="27"/>
  <c r="K65" i="27"/>
  <c r="J65" i="27"/>
  <c r="I65" i="27"/>
  <c r="H65" i="27"/>
  <c r="T64" i="27"/>
  <c r="S64" i="27"/>
  <c r="R64" i="27"/>
  <c r="Q64" i="27"/>
  <c r="P64" i="27"/>
  <c r="O64" i="27"/>
  <c r="N64" i="27"/>
  <c r="M64" i="27"/>
  <c r="L64" i="27"/>
  <c r="K64" i="27"/>
  <c r="J64" i="27"/>
  <c r="I64" i="27"/>
  <c r="H64" i="27"/>
  <c r="T63" i="27"/>
  <c r="S63" i="27"/>
  <c r="R63" i="27"/>
  <c r="Q63" i="27"/>
  <c r="P63" i="27"/>
  <c r="O63" i="27"/>
  <c r="N63" i="27"/>
  <c r="M63" i="27"/>
  <c r="L63" i="27"/>
  <c r="K63" i="27"/>
  <c r="J63" i="27"/>
  <c r="I63" i="27"/>
  <c r="H63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R61" i="27"/>
  <c r="Q61" i="27"/>
  <c r="J61" i="27"/>
  <c r="I61" i="27"/>
  <c r="G60" i="27"/>
  <c r="G54" i="27" s="1"/>
  <c r="G59" i="27"/>
  <c r="G53" i="27" s="1"/>
  <c r="G58" i="27"/>
  <c r="G52" i="27" s="1"/>
  <c r="G57" i="27"/>
  <c r="G51" i="27" s="1"/>
  <c r="T56" i="27"/>
  <c r="T55" i="27" s="1"/>
  <c r="T49" i="27" s="1"/>
  <c r="S56" i="27"/>
  <c r="S55" i="27" s="1"/>
  <c r="S49" i="27" s="1"/>
  <c r="R56" i="27"/>
  <c r="Q56" i="27"/>
  <c r="P56" i="27"/>
  <c r="P55" i="27" s="1"/>
  <c r="P49" i="27" s="1"/>
  <c r="O56" i="27"/>
  <c r="O55" i="27" s="1"/>
  <c r="O49" i="27" s="1"/>
  <c r="N56" i="27"/>
  <c r="M56" i="27"/>
  <c r="L56" i="27"/>
  <c r="L55" i="27" s="1"/>
  <c r="L49" i="27" s="1"/>
  <c r="K56" i="27"/>
  <c r="K55" i="27" s="1"/>
  <c r="K49" i="27" s="1"/>
  <c r="J56" i="27"/>
  <c r="I56" i="27"/>
  <c r="H56" i="27"/>
  <c r="Q55" i="27"/>
  <c r="Q49" i="27" s="1"/>
  <c r="M55" i="27"/>
  <c r="I55" i="27"/>
  <c r="I49" i="27" s="1"/>
  <c r="T54" i="27"/>
  <c r="S54" i="27"/>
  <c r="R54" i="27"/>
  <c r="Q54" i="27"/>
  <c r="P54" i="27"/>
  <c r="O54" i="27"/>
  <c r="N54" i="27"/>
  <c r="M54" i="27"/>
  <c r="L54" i="27"/>
  <c r="K54" i="27"/>
  <c r="J54" i="27"/>
  <c r="I54" i="27"/>
  <c r="H54" i="27"/>
  <c r="T53" i="27"/>
  <c r="S53" i="27"/>
  <c r="R53" i="27"/>
  <c r="Q53" i="27"/>
  <c r="P53" i="27"/>
  <c r="O53" i="27"/>
  <c r="N53" i="27"/>
  <c r="M53" i="27"/>
  <c r="L53" i="27"/>
  <c r="K53" i="27"/>
  <c r="J53" i="27"/>
  <c r="I53" i="27"/>
  <c r="H53" i="27"/>
  <c r="T52" i="27"/>
  <c r="S52" i="27"/>
  <c r="R52" i="27"/>
  <c r="Q52" i="27"/>
  <c r="P52" i="27"/>
  <c r="O52" i="27"/>
  <c r="N52" i="27"/>
  <c r="M52" i="27"/>
  <c r="L52" i="27"/>
  <c r="K52" i="27"/>
  <c r="J52" i="27"/>
  <c r="I52" i="27"/>
  <c r="H52" i="27"/>
  <c r="T51" i="27"/>
  <c r="S51" i="27"/>
  <c r="R51" i="27"/>
  <c r="Q51" i="27"/>
  <c r="P51" i="27"/>
  <c r="O51" i="27"/>
  <c r="N51" i="27"/>
  <c r="M51" i="27"/>
  <c r="L51" i="27"/>
  <c r="K51" i="27"/>
  <c r="J51" i="27"/>
  <c r="I51" i="27"/>
  <c r="H51" i="27"/>
  <c r="T50" i="27"/>
  <c r="Q50" i="27"/>
  <c r="P50" i="27"/>
  <c r="M50" i="27"/>
  <c r="L50" i="27"/>
  <c r="I50" i="27"/>
  <c r="H50" i="27"/>
  <c r="M49" i="27"/>
  <c r="G48" i="27"/>
  <c r="G47" i="27"/>
  <c r="G46" i="27"/>
  <c r="G45" i="27"/>
  <c r="T44" i="27"/>
  <c r="T43" i="27" s="1"/>
  <c r="S44" i="27"/>
  <c r="S43" i="27" s="1"/>
  <c r="R44" i="27"/>
  <c r="Q44" i="27"/>
  <c r="P44" i="27"/>
  <c r="P43" i="27" s="1"/>
  <c r="O44" i="27"/>
  <c r="O43" i="27" s="1"/>
  <c r="N44" i="27"/>
  <c r="N43" i="27" s="1"/>
  <c r="M44" i="27"/>
  <c r="L44" i="27"/>
  <c r="L43" i="27" s="1"/>
  <c r="K44" i="27"/>
  <c r="K43" i="27" s="1"/>
  <c r="J44" i="27"/>
  <c r="I44" i="27"/>
  <c r="H44" i="27"/>
  <c r="R43" i="27"/>
  <c r="Q43" i="27"/>
  <c r="M43" i="27"/>
  <c r="J43" i="27"/>
  <c r="I43" i="27"/>
  <c r="G42" i="27"/>
  <c r="G41" i="27"/>
  <c r="G40" i="27"/>
  <c r="G39" i="27"/>
  <c r="T38" i="27"/>
  <c r="T37" i="27" s="1"/>
  <c r="S38" i="27"/>
  <c r="S37" i="27" s="1"/>
  <c r="R38" i="27"/>
  <c r="R37" i="27" s="1"/>
  <c r="Q38" i="27"/>
  <c r="P38" i="27"/>
  <c r="P37" i="27" s="1"/>
  <c r="O38" i="27"/>
  <c r="O37" i="27" s="1"/>
  <c r="N38" i="27"/>
  <c r="N37" i="27" s="1"/>
  <c r="N25" i="27" s="1"/>
  <c r="M38" i="27"/>
  <c r="M37" i="27" s="1"/>
  <c r="L38" i="27"/>
  <c r="L37" i="27" s="1"/>
  <c r="K38" i="27"/>
  <c r="K37" i="27" s="1"/>
  <c r="J38" i="27"/>
  <c r="J37" i="27" s="1"/>
  <c r="I38" i="27"/>
  <c r="H38" i="27"/>
  <c r="Q37" i="27"/>
  <c r="I37" i="27"/>
  <c r="G36" i="27"/>
  <c r="G35" i="27"/>
  <c r="G34" i="27"/>
  <c r="G33" i="27"/>
  <c r="T32" i="27"/>
  <c r="T31" i="27" s="1"/>
  <c r="S32" i="27"/>
  <c r="S31" i="27" s="1"/>
  <c r="R32" i="27"/>
  <c r="R31" i="27" s="1"/>
  <c r="Q32" i="27"/>
  <c r="Q31" i="27" s="1"/>
  <c r="Q25" i="27" s="1"/>
  <c r="P32" i="27"/>
  <c r="P31" i="27" s="1"/>
  <c r="O32" i="27"/>
  <c r="O31" i="27" s="1"/>
  <c r="N32" i="27"/>
  <c r="M32" i="27"/>
  <c r="M31" i="27" s="1"/>
  <c r="M25" i="27" s="1"/>
  <c r="L32" i="27"/>
  <c r="L31" i="27" s="1"/>
  <c r="K32" i="27"/>
  <c r="K31" i="27" s="1"/>
  <c r="J32" i="27"/>
  <c r="J31" i="27" s="1"/>
  <c r="I32" i="27"/>
  <c r="I31" i="27" s="1"/>
  <c r="I25" i="27" s="1"/>
  <c r="H32" i="27"/>
  <c r="N31" i="27"/>
  <c r="T30" i="27"/>
  <c r="S30" i="27"/>
  <c r="R30" i="27"/>
  <c r="Q30" i="27"/>
  <c r="P30" i="27"/>
  <c r="O30" i="27"/>
  <c r="N30" i="27"/>
  <c r="M30" i="27"/>
  <c r="L30" i="27"/>
  <c r="K30" i="27"/>
  <c r="J30" i="27"/>
  <c r="I30" i="27"/>
  <c r="H30" i="27"/>
  <c r="T29" i="27"/>
  <c r="S29" i="27"/>
  <c r="R29" i="27"/>
  <c r="Q29" i="27"/>
  <c r="P29" i="27"/>
  <c r="O29" i="27"/>
  <c r="N29" i="27"/>
  <c r="M29" i="27"/>
  <c r="L29" i="27"/>
  <c r="K29" i="27"/>
  <c r="J29" i="27"/>
  <c r="I29" i="27"/>
  <c r="H29" i="27"/>
  <c r="T28" i="27"/>
  <c r="S28" i="27"/>
  <c r="R28" i="27"/>
  <c r="Q28" i="27"/>
  <c r="P28" i="27"/>
  <c r="O28" i="27"/>
  <c r="N28" i="27"/>
  <c r="M28" i="27"/>
  <c r="L28" i="27"/>
  <c r="K28" i="27"/>
  <c r="J28" i="27"/>
  <c r="I28" i="27"/>
  <c r="H28" i="27"/>
  <c r="T27" i="27"/>
  <c r="S27" i="27"/>
  <c r="R27" i="27"/>
  <c r="Q27" i="27"/>
  <c r="P27" i="27"/>
  <c r="O27" i="27"/>
  <c r="N27" i="27"/>
  <c r="M27" i="27"/>
  <c r="L27" i="27"/>
  <c r="K27" i="27"/>
  <c r="J27" i="27"/>
  <c r="I27" i="27"/>
  <c r="H27" i="27"/>
  <c r="T26" i="27"/>
  <c r="Q26" i="27"/>
  <c r="P26" i="27"/>
  <c r="L26" i="27"/>
  <c r="I26" i="27"/>
  <c r="H26" i="27"/>
  <c r="J119" i="27" l="1"/>
  <c r="J124" i="27"/>
  <c r="J118" i="27" s="1"/>
  <c r="N124" i="27"/>
  <c r="N118" i="27" s="1"/>
  <c r="N119" i="27"/>
  <c r="N83" i="27" s="1"/>
  <c r="N161" i="27" s="1"/>
  <c r="I187" i="27"/>
  <c r="I175" i="27" s="1"/>
  <c r="I169" i="27" s="1"/>
  <c r="I248" i="27" s="1"/>
  <c r="I176" i="27"/>
  <c r="I170" i="27" s="1"/>
  <c r="I249" i="27" s="1"/>
  <c r="M187" i="27"/>
  <c r="M175" i="27" s="1"/>
  <c r="M169" i="27" s="1"/>
  <c r="M248" i="27" s="1"/>
  <c r="M176" i="27"/>
  <c r="M170" i="27" s="1"/>
  <c r="M249" i="27" s="1"/>
  <c r="Q187" i="27"/>
  <c r="Q175" i="27" s="1"/>
  <c r="Q169" i="27" s="1"/>
  <c r="Q248" i="27" s="1"/>
  <c r="Q176" i="27"/>
  <c r="Q170" i="27" s="1"/>
  <c r="Q249" i="27" s="1"/>
  <c r="S313" i="27"/>
  <c r="S258" i="27"/>
  <c r="S259" i="27"/>
  <c r="S314" i="27" s="1"/>
  <c r="K275" i="27"/>
  <c r="K263" i="27" s="1"/>
  <c r="K257" i="27" s="1"/>
  <c r="K312" i="27" s="1"/>
  <c r="K264" i="27"/>
  <c r="K258" i="27" s="1"/>
  <c r="K313" i="27" s="1"/>
  <c r="O264" i="27"/>
  <c r="O258" i="27" s="1"/>
  <c r="O313" i="27" s="1"/>
  <c r="O275" i="27"/>
  <c r="I322" i="27"/>
  <c r="I442" i="27" s="1"/>
  <c r="J25" i="27"/>
  <c r="N26" i="27"/>
  <c r="R25" i="27"/>
  <c r="H106" i="27"/>
  <c r="H88" i="27" s="1"/>
  <c r="H89" i="27"/>
  <c r="H83" i="27" s="1"/>
  <c r="H161" i="27" s="1"/>
  <c r="J387" i="27"/>
  <c r="J381" i="27" s="1"/>
  <c r="J321" i="27" s="1"/>
  <c r="J441" i="27" s="1"/>
  <c r="J382" i="27"/>
  <c r="N387" i="27"/>
  <c r="N381" i="27" s="1"/>
  <c r="N382" i="27"/>
  <c r="M26" i="27"/>
  <c r="M20" i="27" s="1"/>
  <c r="M74" i="27" s="1"/>
  <c r="J55" i="27"/>
  <c r="J49" i="27" s="1"/>
  <c r="J50" i="27"/>
  <c r="N55" i="27"/>
  <c r="N49" i="27" s="1"/>
  <c r="N19" i="27" s="1"/>
  <c r="N73" i="27" s="1"/>
  <c r="N50" i="27"/>
  <c r="N20" i="27" s="1"/>
  <c r="N74" i="27" s="1"/>
  <c r="N448" i="27" s="1"/>
  <c r="R55" i="27"/>
  <c r="R49" i="27" s="1"/>
  <c r="R50" i="27"/>
  <c r="L106" i="27"/>
  <c r="L88" i="27" s="1"/>
  <c r="K142" i="27"/>
  <c r="K136" i="27" s="1"/>
  <c r="K137" i="27"/>
  <c r="O142" i="27"/>
  <c r="O136" i="27" s="1"/>
  <c r="O137" i="27"/>
  <c r="I327" i="27"/>
  <c r="I321" i="27" s="1"/>
  <c r="I441" i="27" s="1"/>
  <c r="M333" i="27"/>
  <c r="M327" i="27" s="1"/>
  <c r="M321" i="27" s="1"/>
  <c r="M441" i="27" s="1"/>
  <c r="M328" i="27"/>
  <c r="M322" i="27" s="1"/>
  <c r="M442" i="27" s="1"/>
  <c r="Q328" i="27"/>
  <c r="Q322" i="27" s="1"/>
  <c r="Q442" i="27" s="1"/>
  <c r="Q333" i="27"/>
  <c r="Q327" i="27" s="1"/>
  <c r="Q321" i="27" s="1"/>
  <c r="Q441" i="27" s="1"/>
  <c r="G329" i="27"/>
  <c r="G323" i="27" s="1"/>
  <c r="G443" i="27" s="1"/>
  <c r="J375" i="27"/>
  <c r="J327" i="27" s="1"/>
  <c r="J328" i="27"/>
  <c r="N375" i="27"/>
  <c r="N327" i="27" s="1"/>
  <c r="N321" i="27" s="1"/>
  <c r="N441" i="27" s="1"/>
  <c r="N328" i="27"/>
  <c r="N322" i="27" s="1"/>
  <c r="N442" i="27" s="1"/>
  <c r="R322" i="27"/>
  <c r="R442" i="27" s="1"/>
  <c r="G324" i="27"/>
  <c r="G444" i="27" s="1"/>
  <c r="O323" i="27"/>
  <c r="O443" i="27" s="1"/>
  <c r="T89" i="27"/>
  <c r="N176" i="27"/>
  <c r="N170" i="27" s="1"/>
  <c r="N249" i="27" s="1"/>
  <c r="N187" i="27"/>
  <c r="H339" i="27"/>
  <c r="G339" i="27" s="1"/>
  <c r="G340" i="27"/>
  <c r="H351" i="27"/>
  <c r="G352" i="27"/>
  <c r="H363" i="27"/>
  <c r="G363" i="27" s="1"/>
  <c r="G364" i="27"/>
  <c r="K418" i="27"/>
  <c r="K423" i="27"/>
  <c r="K417" i="27" s="1"/>
  <c r="J26" i="27"/>
  <c r="J20" i="27" s="1"/>
  <c r="J74" i="27" s="1"/>
  <c r="R26" i="27"/>
  <c r="R20" i="27" s="1"/>
  <c r="R74" i="27" s="1"/>
  <c r="T22" i="27"/>
  <c r="T76" i="27" s="1"/>
  <c r="G38" i="27"/>
  <c r="K50" i="27"/>
  <c r="K20" i="27" s="1"/>
  <c r="K74" i="27" s="1"/>
  <c r="O50" i="27"/>
  <c r="S50" i="27"/>
  <c r="T100" i="27"/>
  <c r="T88" i="27" s="1"/>
  <c r="T82" i="27" s="1"/>
  <c r="T160" i="27" s="1"/>
  <c r="G93" i="27"/>
  <c r="G87" i="27" s="1"/>
  <c r="G165" i="27" s="1"/>
  <c r="I119" i="27"/>
  <c r="I83" i="27" s="1"/>
  <c r="I161" i="27" s="1"/>
  <c r="L137" i="27"/>
  <c r="P137" i="27"/>
  <c r="T137" i="27"/>
  <c r="O154" i="27"/>
  <c r="O148" i="27" s="1"/>
  <c r="L154" i="27"/>
  <c r="L148" i="27" s="1"/>
  <c r="L149" i="27"/>
  <c r="P154" i="27"/>
  <c r="P148" i="27" s="1"/>
  <c r="P82" i="27" s="1"/>
  <c r="P160" i="27" s="1"/>
  <c r="P149" i="27"/>
  <c r="J187" i="27"/>
  <c r="N263" i="27"/>
  <c r="N257" i="27" s="1"/>
  <c r="N312" i="27" s="1"/>
  <c r="J264" i="27"/>
  <c r="J258" i="27" s="1"/>
  <c r="J313" i="27" s="1"/>
  <c r="J269" i="27"/>
  <c r="J263" i="27" s="1"/>
  <c r="J257" i="27" s="1"/>
  <c r="J312" i="27" s="1"/>
  <c r="R264" i="27"/>
  <c r="R258" i="27" s="1"/>
  <c r="R313" i="27" s="1"/>
  <c r="R269" i="27"/>
  <c r="R263" i="27" s="1"/>
  <c r="R257" i="27" s="1"/>
  <c r="R312" i="27" s="1"/>
  <c r="I323" i="27"/>
  <c r="I443" i="27" s="1"/>
  <c r="M323" i="27"/>
  <c r="M443" i="27" s="1"/>
  <c r="Q323" i="27"/>
  <c r="Q443" i="27" s="1"/>
  <c r="K324" i="27"/>
  <c r="K444" i="27" s="1"/>
  <c r="O324" i="27"/>
  <c r="O444" i="27" s="1"/>
  <c r="S324" i="27"/>
  <c r="S444" i="27" s="1"/>
  <c r="H325" i="27"/>
  <c r="H445" i="27" s="1"/>
  <c r="L325" i="27"/>
  <c r="L445" i="27" s="1"/>
  <c r="P325" i="27"/>
  <c r="P445" i="27" s="1"/>
  <c r="T325" i="27"/>
  <c r="T445" i="27" s="1"/>
  <c r="K326" i="27"/>
  <c r="K446" i="27" s="1"/>
  <c r="O326" i="27"/>
  <c r="O446" i="27" s="1"/>
  <c r="S326" i="27"/>
  <c r="S446" i="27" s="1"/>
  <c r="O423" i="27"/>
  <c r="O417" i="27" s="1"/>
  <c r="S435" i="27"/>
  <c r="S429" i="27" s="1"/>
  <c r="S430" i="27"/>
  <c r="H281" i="27"/>
  <c r="G281" i="27" s="1"/>
  <c r="H264" i="27"/>
  <c r="H258" i="27" s="1"/>
  <c r="H313" i="27" s="1"/>
  <c r="K26" i="27"/>
  <c r="O26" i="27"/>
  <c r="S26" i="27"/>
  <c r="S20" i="27" s="1"/>
  <c r="S74" i="27" s="1"/>
  <c r="G32" i="27"/>
  <c r="M124" i="27"/>
  <c r="M118" i="27" s="1"/>
  <c r="M119" i="27"/>
  <c r="M83" i="27" s="1"/>
  <c r="M161" i="27" s="1"/>
  <c r="Q124" i="27"/>
  <c r="Q118" i="27" s="1"/>
  <c r="Q82" i="27" s="1"/>
  <c r="Q160" i="27" s="1"/>
  <c r="Q119" i="27"/>
  <c r="Q83" i="27" s="1"/>
  <c r="Q161" i="27" s="1"/>
  <c r="O193" i="27"/>
  <c r="O175" i="27" s="1"/>
  <c r="O169" i="27" s="1"/>
  <c r="O248" i="27" s="1"/>
  <c r="O176" i="27"/>
  <c r="O170" i="27" s="1"/>
  <c r="O249" i="27" s="1"/>
  <c r="H328" i="27"/>
  <c r="H333" i="27"/>
  <c r="G334" i="27"/>
  <c r="L333" i="27"/>
  <c r="L327" i="27" s="1"/>
  <c r="L328" i="27"/>
  <c r="P333" i="27"/>
  <c r="P327" i="27" s="1"/>
  <c r="P328" i="27"/>
  <c r="T327" i="27"/>
  <c r="G332" i="27"/>
  <c r="H345" i="27"/>
  <c r="G346" i="27"/>
  <c r="H357" i="27"/>
  <c r="G358" i="27"/>
  <c r="H369" i="27"/>
  <c r="G370" i="27"/>
  <c r="H323" i="27"/>
  <c r="H443" i="27" s="1"/>
  <c r="L323" i="27"/>
  <c r="L443" i="27" s="1"/>
  <c r="P323" i="27"/>
  <c r="P443" i="27" s="1"/>
  <c r="T323" i="27"/>
  <c r="T443" i="27" s="1"/>
  <c r="J324" i="27"/>
  <c r="J444" i="27" s="1"/>
  <c r="N324" i="27"/>
  <c r="N444" i="27" s="1"/>
  <c r="N450" i="27" s="1"/>
  <c r="R324" i="27"/>
  <c r="R444" i="27" s="1"/>
  <c r="I387" i="27"/>
  <c r="I381" i="27" s="1"/>
  <c r="I382" i="27"/>
  <c r="G56" i="27"/>
  <c r="G50" i="27" s="1"/>
  <c r="G376" i="27"/>
  <c r="G44" i="27"/>
  <c r="S89" i="27"/>
  <c r="G91" i="27"/>
  <c r="G85" i="27" s="1"/>
  <c r="G163" i="27" s="1"/>
  <c r="I264" i="27"/>
  <c r="I258" i="27" s="1"/>
  <c r="I313" i="27" s="1"/>
  <c r="M263" i="27"/>
  <c r="M257" i="27" s="1"/>
  <c r="M312" i="27" s="1"/>
  <c r="Q263" i="27"/>
  <c r="Q257" i="27" s="1"/>
  <c r="Q312" i="27" s="1"/>
  <c r="K327" i="27"/>
  <c r="K321" i="27" s="1"/>
  <c r="K441" i="27" s="1"/>
  <c r="O327" i="27"/>
  <c r="O321" i="27" s="1"/>
  <c r="O441" i="27" s="1"/>
  <c r="G331" i="27"/>
  <c r="G325" i="27" s="1"/>
  <c r="G445" i="27" s="1"/>
  <c r="G386" i="27"/>
  <c r="O21" i="27"/>
  <c r="O75" i="27" s="1"/>
  <c r="J21" i="27"/>
  <c r="J75" i="27" s="1"/>
  <c r="R170" i="27"/>
  <c r="R249" i="27" s="1"/>
  <c r="G100" i="27"/>
  <c r="R84" i="27"/>
  <c r="R162" i="27" s="1"/>
  <c r="T23" i="27"/>
  <c r="T77" i="27" s="1"/>
  <c r="N85" i="27"/>
  <c r="N163" i="27" s="1"/>
  <c r="T87" i="27"/>
  <c r="T165" i="27" s="1"/>
  <c r="I20" i="27"/>
  <c r="I74" i="27" s="1"/>
  <c r="Q20" i="27"/>
  <c r="Q74" i="27" s="1"/>
  <c r="H84" i="27"/>
  <c r="H162" i="27" s="1"/>
  <c r="H86" i="27"/>
  <c r="H164" i="27" s="1"/>
  <c r="T86" i="27"/>
  <c r="T164" i="27" s="1"/>
  <c r="I19" i="27"/>
  <c r="I73" i="27" s="1"/>
  <c r="Q19" i="27"/>
  <c r="Q73" i="27" s="1"/>
  <c r="H22" i="27"/>
  <c r="H76" i="27" s="1"/>
  <c r="O23" i="27"/>
  <c r="O77" i="27" s="1"/>
  <c r="S23" i="27"/>
  <c r="S77" i="27" s="1"/>
  <c r="R24" i="27"/>
  <c r="R78" i="27" s="1"/>
  <c r="J85" i="27"/>
  <c r="J163" i="27" s="1"/>
  <c r="R85" i="27"/>
  <c r="R163" i="27" s="1"/>
  <c r="Q86" i="27"/>
  <c r="Q164" i="27" s="1"/>
  <c r="L87" i="27"/>
  <c r="L165" i="27" s="1"/>
  <c r="P87" i="27"/>
  <c r="P165" i="27" s="1"/>
  <c r="R87" i="27"/>
  <c r="R165" i="27" s="1"/>
  <c r="M19" i="27"/>
  <c r="M73" i="27" s="1"/>
  <c r="H20" i="27"/>
  <c r="H74" i="27" s="1"/>
  <c r="L20" i="27"/>
  <c r="L74" i="27" s="1"/>
  <c r="P20" i="27"/>
  <c r="P74" i="27" s="1"/>
  <c r="T20" i="27"/>
  <c r="T74" i="27" s="1"/>
  <c r="K21" i="27"/>
  <c r="K75" i="27" s="1"/>
  <c r="P86" i="27"/>
  <c r="P164" i="27" s="1"/>
  <c r="P84" i="27"/>
  <c r="P162" i="27" s="1"/>
  <c r="T84" i="27"/>
  <c r="T162" i="27" s="1"/>
  <c r="J22" i="27"/>
  <c r="J76" i="27" s="1"/>
  <c r="N22" i="27"/>
  <c r="N76" i="27" s="1"/>
  <c r="R22" i="27"/>
  <c r="R76" i="27" s="1"/>
  <c r="I23" i="27"/>
  <c r="I77" i="27" s="1"/>
  <c r="M23" i="27"/>
  <c r="M77" i="27" s="1"/>
  <c r="Q23" i="27"/>
  <c r="Q77" i="27" s="1"/>
  <c r="H24" i="27"/>
  <c r="H78" i="27" s="1"/>
  <c r="L24" i="27"/>
  <c r="L78" i="27" s="1"/>
  <c r="P24" i="27"/>
  <c r="P78" i="27" s="1"/>
  <c r="T24" i="27"/>
  <c r="T78" i="27" s="1"/>
  <c r="N21" i="27"/>
  <c r="N75" i="27" s="1"/>
  <c r="R21" i="27"/>
  <c r="R75" i="27" s="1"/>
  <c r="L22" i="27"/>
  <c r="L76" i="27" s="1"/>
  <c r="P22" i="27"/>
  <c r="P76" i="27" s="1"/>
  <c r="K86" i="27"/>
  <c r="K164" i="27" s="1"/>
  <c r="O86" i="27"/>
  <c r="O164" i="27" s="1"/>
  <c r="S86" i="27"/>
  <c r="S164" i="27" s="1"/>
  <c r="G90" i="27"/>
  <c r="G84" i="27" s="1"/>
  <c r="G162" i="27" s="1"/>
  <c r="H21" i="27"/>
  <c r="H75" i="27" s="1"/>
  <c r="L21" i="27"/>
  <c r="L75" i="27" s="1"/>
  <c r="P21" i="27"/>
  <c r="P75" i="27" s="1"/>
  <c r="T21" i="27"/>
  <c r="T75" i="27" s="1"/>
  <c r="M22" i="27"/>
  <c r="M76" i="27" s="1"/>
  <c r="Q22" i="27"/>
  <c r="Q76" i="27" s="1"/>
  <c r="P23" i="27"/>
  <c r="P77" i="27" s="1"/>
  <c r="O24" i="27"/>
  <c r="O78" i="27" s="1"/>
  <c r="I85" i="27"/>
  <c r="I163" i="27" s="1"/>
  <c r="M85" i="27"/>
  <c r="M163" i="27" s="1"/>
  <c r="K23" i="27"/>
  <c r="K77" i="27" s="1"/>
  <c r="J24" i="27"/>
  <c r="J78" i="27" s="1"/>
  <c r="N24" i="27"/>
  <c r="N78" i="27" s="1"/>
  <c r="L84" i="27"/>
  <c r="L162" i="27" s="1"/>
  <c r="H87" i="27"/>
  <c r="H165" i="27" s="1"/>
  <c r="G172" i="27"/>
  <c r="G251" i="27" s="1"/>
  <c r="G179" i="27"/>
  <c r="G173" i="27" s="1"/>
  <c r="G252" i="27" s="1"/>
  <c r="G180" i="27"/>
  <c r="G174" i="27" s="1"/>
  <c r="G253" i="27" s="1"/>
  <c r="S21" i="27"/>
  <c r="S75" i="27" s="1"/>
  <c r="Q87" i="27"/>
  <c r="Q165" i="27" s="1"/>
  <c r="K84" i="27"/>
  <c r="K162" i="27" s="1"/>
  <c r="I22" i="27"/>
  <c r="I76" i="27" s="1"/>
  <c r="H23" i="27"/>
  <c r="H77" i="27" s="1"/>
  <c r="L23" i="27"/>
  <c r="L77" i="27" s="1"/>
  <c r="K24" i="27"/>
  <c r="K78" i="27" s="1"/>
  <c r="S24" i="27"/>
  <c r="S78" i="27" s="1"/>
  <c r="G28" i="27"/>
  <c r="G22" i="27" s="1"/>
  <c r="G76" i="27" s="1"/>
  <c r="I84" i="27"/>
  <c r="I162" i="27" s="1"/>
  <c r="M84" i="27"/>
  <c r="M162" i="27" s="1"/>
  <c r="I87" i="27"/>
  <c r="I165" i="27" s="1"/>
  <c r="M87" i="27"/>
  <c r="M165" i="27" s="1"/>
  <c r="N84" i="27"/>
  <c r="N162" i="27" s="1"/>
  <c r="Q84" i="27"/>
  <c r="Q162" i="27" s="1"/>
  <c r="K85" i="27"/>
  <c r="K163" i="27" s="1"/>
  <c r="O85" i="27"/>
  <c r="O163" i="27" s="1"/>
  <c r="S85" i="27"/>
  <c r="S163" i="27" s="1"/>
  <c r="I86" i="27"/>
  <c r="I164" i="27" s="1"/>
  <c r="M86" i="27"/>
  <c r="M164" i="27" s="1"/>
  <c r="I82" i="27"/>
  <c r="I160" i="27" s="1"/>
  <c r="M82" i="27"/>
  <c r="M160" i="27" s="1"/>
  <c r="G171" i="27"/>
  <c r="G250" i="27" s="1"/>
  <c r="G27" i="27"/>
  <c r="G21" i="27" s="1"/>
  <c r="G75" i="27" s="1"/>
  <c r="J84" i="27"/>
  <c r="J162" i="27" s="1"/>
  <c r="S84" i="27"/>
  <c r="S162" i="27" s="1"/>
  <c r="J87" i="27"/>
  <c r="J165" i="27" s="1"/>
  <c r="N87" i="27"/>
  <c r="N165" i="27" s="1"/>
  <c r="I21" i="27"/>
  <c r="I75" i="27" s="1"/>
  <c r="M21" i="27"/>
  <c r="M75" i="27" s="1"/>
  <c r="Q21" i="27"/>
  <c r="Q75" i="27" s="1"/>
  <c r="K22" i="27"/>
  <c r="K76" i="27" s="1"/>
  <c r="O22" i="27"/>
  <c r="O76" i="27" s="1"/>
  <c r="S22" i="27"/>
  <c r="S76" i="27" s="1"/>
  <c r="J23" i="27"/>
  <c r="J77" i="27" s="1"/>
  <c r="N23" i="27"/>
  <c r="N77" i="27" s="1"/>
  <c r="R23" i="27"/>
  <c r="R77" i="27" s="1"/>
  <c r="I24" i="27"/>
  <c r="I78" i="27" s="1"/>
  <c r="M24" i="27"/>
  <c r="M78" i="27" s="1"/>
  <c r="Q24" i="27"/>
  <c r="Q78" i="27" s="1"/>
  <c r="G30" i="27"/>
  <c r="G24" i="27" s="1"/>
  <c r="G78" i="27" s="1"/>
  <c r="Q85" i="27"/>
  <c r="Q163" i="27" s="1"/>
  <c r="L86" i="27"/>
  <c r="L164" i="27" s="1"/>
  <c r="K87" i="27"/>
  <c r="K165" i="27" s="1"/>
  <c r="O87" i="27"/>
  <c r="O165" i="27" s="1"/>
  <c r="S87" i="27"/>
  <c r="S165" i="27" s="1"/>
  <c r="G267" i="27"/>
  <c r="G261" i="27" s="1"/>
  <c r="G316" i="27" s="1"/>
  <c r="G86" i="27"/>
  <c r="G164" i="27" s="1"/>
  <c r="J86" i="27"/>
  <c r="J164" i="27" s="1"/>
  <c r="R86" i="27"/>
  <c r="R164" i="27" s="1"/>
  <c r="G268" i="27"/>
  <c r="G262" i="27" s="1"/>
  <c r="G317" i="27" s="1"/>
  <c r="G259" i="27"/>
  <c r="G314" i="27" s="1"/>
  <c r="G29" i="27"/>
  <c r="G23" i="27" s="1"/>
  <c r="G77" i="27" s="1"/>
  <c r="N86" i="27"/>
  <c r="N164" i="27" s="1"/>
  <c r="H85" i="27"/>
  <c r="H163" i="27" s="1"/>
  <c r="L85" i="27"/>
  <c r="L163" i="27" s="1"/>
  <c r="P85" i="27"/>
  <c r="P163" i="27" s="1"/>
  <c r="T85" i="27"/>
  <c r="T163" i="27" s="1"/>
  <c r="T450" i="27" s="1"/>
  <c r="N82" i="27"/>
  <c r="N160" i="27" s="1"/>
  <c r="G260" i="27"/>
  <c r="G315" i="27" s="1"/>
  <c r="S263" i="27"/>
  <c r="K25" i="27"/>
  <c r="K19" i="27" s="1"/>
  <c r="K73" i="27" s="1"/>
  <c r="O25" i="27"/>
  <c r="O19" i="27" s="1"/>
  <c r="O73" i="27" s="1"/>
  <c r="S25" i="27"/>
  <c r="S19" i="27" s="1"/>
  <c r="S73" i="27" s="1"/>
  <c r="L25" i="27"/>
  <c r="L19" i="27" s="1"/>
  <c r="L73" i="27" s="1"/>
  <c r="P25" i="27"/>
  <c r="P19" i="27" s="1"/>
  <c r="P73" i="27" s="1"/>
  <c r="T25" i="27"/>
  <c r="T19" i="27" s="1"/>
  <c r="T73" i="27" s="1"/>
  <c r="O89" i="27"/>
  <c r="T119" i="27"/>
  <c r="H142" i="27"/>
  <c r="G143" i="27"/>
  <c r="G137" i="27" s="1"/>
  <c r="H269" i="27"/>
  <c r="G270" i="27"/>
  <c r="L269" i="27"/>
  <c r="L263" i="27" s="1"/>
  <c r="L257" i="27" s="1"/>
  <c r="L312" i="27" s="1"/>
  <c r="L264" i="27"/>
  <c r="L258" i="27" s="1"/>
  <c r="L313" i="27" s="1"/>
  <c r="P269" i="27"/>
  <c r="P263" i="27" s="1"/>
  <c r="P257" i="27" s="1"/>
  <c r="P312" i="27" s="1"/>
  <c r="P264" i="27"/>
  <c r="P258" i="27" s="1"/>
  <c r="P313" i="27" s="1"/>
  <c r="T269" i="27"/>
  <c r="T263" i="27" s="1"/>
  <c r="T257" i="27" s="1"/>
  <c r="T312" i="27" s="1"/>
  <c r="T264" i="27"/>
  <c r="T258" i="27" s="1"/>
  <c r="T313" i="27" s="1"/>
  <c r="G287" i="27"/>
  <c r="H31" i="27"/>
  <c r="H37" i="27"/>
  <c r="G37" i="27" s="1"/>
  <c r="H43" i="27"/>
  <c r="G43" i="27" s="1"/>
  <c r="H55" i="27"/>
  <c r="H67" i="27"/>
  <c r="L119" i="27"/>
  <c r="P119" i="27"/>
  <c r="G101" i="27"/>
  <c r="O90" i="27"/>
  <c r="O84" i="27" s="1"/>
  <c r="O162" i="27" s="1"/>
  <c r="J106" i="27"/>
  <c r="J88" i="27" s="1"/>
  <c r="J82" i="27" s="1"/>
  <c r="J160" i="27" s="1"/>
  <c r="J89" i="27"/>
  <c r="G107" i="27"/>
  <c r="R106" i="27"/>
  <c r="R88" i="27" s="1"/>
  <c r="R89" i="27"/>
  <c r="H124" i="27"/>
  <c r="G125" i="27"/>
  <c r="G119" i="27" s="1"/>
  <c r="K154" i="27"/>
  <c r="K148" i="27" s="1"/>
  <c r="K149" i="27"/>
  <c r="S154" i="27"/>
  <c r="S148" i="27" s="1"/>
  <c r="S82" i="27" s="1"/>
  <c r="S160" i="27" s="1"/>
  <c r="S149" i="27"/>
  <c r="H205" i="27"/>
  <c r="G205" i="27" s="1"/>
  <c r="G206" i="27"/>
  <c r="H217" i="27"/>
  <c r="G217" i="27" s="1"/>
  <c r="G218" i="27"/>
  <c r="H229" i="27"/>
  <c r="G229" i="27" s="1"/>
  <c r="G230" i="27"/>
  <c r="R130" i="27"/>
  <c r="R119" i="27"/>
  <c r="G131" i="27"/>
  <c r="H148" i="27"/>
  <c r="N175" i="27"/>
  <c r="N169" i="27" s="1"/>
  <c r="N248" i="27" s="1"/>
  <c r="H187" i="27"/>
  <c r="H176" i="27"/>
  <c r="H170" i="27" s="1"/>
  <c r="H249" i="27" s="1"/>
  <c r="G188" i="27"/>
  <c r="L187" i="27"/>
  <c r="L175" i="27" s="1"/>
  <c r="L169" i="27" s="1"/>
  <c r="L248" i="27" s="1"/>
  <c r="L176" i="27"/>
  <c r="L170" i="27" s="1"/>
  <c r="L249" i="27" s="1"/>
  <c r="P187" i="27"/>
  <c r="P175" i="27" s="1"/>
  <c r="P169" i="27" s="1"/>
  <c r="P248" i="27" s="1"/>
  <c r="P176" i="27"/>
  <c r="P170" i="27" s="1"/>
  <c r="P249" i="27" s="1"/>
  <c r="T187" i="27"/>
  <c r="T175" i="27" s="1"/>
  <c r="T169" i="27" s="1"/>
  <c r="T248" i="27" s="1"/>
  <c r="T176" i="27"/>
  <c r="T170" i="27" s="1"/>
  <c r="T249" i="27" s="1"/>
  <c r="O263" i="27"/>
  <c r="O257" i="27" s="1"/>
  <c r="O312" i="27" s="1"/>
  <c r="J175" i="27"/>
  <c r="J169" i="27" s="1"/>
  <c r="J248" i="27" s="1"/>
  <c r="R169" i="27"/>
  <c r="R248" i="27" s="1"/>
  <c r="H199" i="27"/>
  <c r="G199" i="27" s="1"/>
  <c r="G200" i="27"/>
  <c r="H211" i="27"/>
  <c r="G211" i="27" s="1"/>
  <c r="G212" i="27"/>
  <c r="G436" i="27"/>
  <c r="G430" i="27" s="1"/>
  <c r="H435" i="27"/>
  <c r="H430" i="27"/>
  <c r="L435" i="27"/>
  <c r="L429" i="27" s="1"/>
  <c r="L430" i="27"/>
  <c r="P435" i="27"/>
  <c r="P429" i="27" s="1"/>
  <c r="P430" i="27"/>
  <c r="T435" i="27"/>
  <c r="T429" i="27" s="1"/>
  <c r="T430" i="27"/>
  <c r="H193" i="27"/>
  <c r="G193" i="27" s="1"/>
  <c r="G194" i="27"/>
  <c r="H223" i="27"/>
  <c r="G223" i="27" s="1"/>
  <c r="G224" i="27"/>
  <c r="H235" i="27"/>
  <c r="G235" i="27" s="1"/>
  <c r="G236" i="27"/>
  <c r="I275" i="27"/>
  <c r="I263" i="27" s="1"/>
  <c r="I257" i="27" s="1"/>
  <c r="I312" i="27" s="1"/>
  <c r="K328" i="27"/>
  <c r="K322" i="27" s="1"/>
  <c r="K442" i="27" s="1"/>
  <c r="O328" i="27"/>
  <c r="O322" i="27" s="1"/>
  <c r="O442" i="27" s="1"/>
  <c r="S328" i="27"/>
  <c r="H327" i="27"/>
  <c r="P321" i="27"/>
  <c r="P441" i="27" s="1"/>
  <c r="G345" i="27"/>
  <c r="G351" i="27"/>
  <c r="G357" i="27"/>
  <c r="G369" i="27"/>
  <c r="M264" i="27"/>
  <c r="M258" i="27" s="1"/>
  <c r="M313" i="27" s="1"/>
  <c r="Q264" i="27"/>
  <c r="Q258" i="27" s="1"/>
  <c r="Q313" i="27" s="1"/>
  <c r="G276" i="27"/>
  <c r="G282" i="27"/>
  <c r="G288" i="27"/>
  <c r="S327" i="27"/>
  <c r="S321" i="27" s="1"/>
  <c r="S441" i="27" s="1"/>
  <c r="G388" i="27"/>
  <c r="H387" i="27"/>
  <c r="H382" i="27"/>
  <c r="L387" i="27"/>
  <c r="L381" i="27" s="1"/>
  <c r="L321" i="27" s="1"/>
  <c r="L441" i="27" s="1"/>
  <c r="L382" i="27"/>
  <c r="P387" i="27"/>
  <c r="P381" i="27" s="1"/>
  <c r="P382" i="27"/>
  <c r="P322" i="27" s="1"/>
  <c r="P442" i="27" s="1"/>
  <c r="T387" i="27"/>
  <c r="T381" i="27" s="1"/>
  <c r="T321" i="27" s="1"/>
  <c r="T441" i="27" s="1"/>
  <c r="T382" i="27"/>
  <c r="G400" i="27"/>
  <c r="H399" i="27"/>
  <c r="G399" i="27" s="1"/>
  <c r="G412" i="27"/>
  <c r="H411" i="27"/>
  <c r="G411" i="27" s="1"/>
  <c r="H375" i="27"/>
  <c r="G424" i="27"/>
  <c r="G418" i="27" s="1"/>
  <c r="H423" i="27"/>
  <c r="G394" i="27"/>
  <c r="H393" i="27"/>
  <c r="G393" i="27" s="1"/>
  <c r="G406" i="27"/>
  <c r="H405" i="27"/>
  <c r="G405" i="27" s="1"/>
  <c r="N449" i="27" l="1"/>
  <c r="L82" i="27"/>
  <c r="L160" i="27" s="1"/>
  <c r="M450" i="27"/>
  <c r="J449" i="27"/>
  <c r="Q451" i="27"/>
  <c r="O20" i="27"/>
  <c r="O74" i="27" s="1"/>
  <c r="J83" i="27"/>
  <c r="J161" i="27" s="1"/>
  <c r="P450" i="27"/>
  <c r="T449" i="27"/>
  <c r="T451" i="27"/>
  <c r="N452" i="27"/>
  <c r="T452" i="27"/>
  <c r="K83" i="27"/>
  <c r="K161" i="27" s="1"/>
  <c r="N451" i="27"/>
  <c r="S450" i="27"/>
  <c r="J452" i="27"/>
  <c r="H451" i="27"/>
  <c r="H452" i="27"/>
  <c r="K451" i="27"/>
  <c r="P451" i="27"/>
  <c r="P449" i="27"/>
  <c r="S451" i="27"/>
  <c r="P452" i="27"/>
  <c r="H449" i="27"/>
  <c r="K82" i="27"/>
  <c r="K160" i="27" s="1"/>
  <c r="K447" i="27" s="1"/>
  <c r="I450" i="27"/>
  <c r="I448" i="27"/>
  <c r="P83" i="27"/>
  <c r="P161" i="27" s="1"/>
  <c r="P448" i="27" s="1"/>
  <c r="K449" i="27"/>
  <c r="G26" i="27"/>
  <c r="G20" i="27" s="1"/>
  <c r="G74" i="27" s="1"/>
  <c r="L452" i="27"/>
  <c r="L83" i="27"/>
  <c r="L161" i="27" s="1"/>
  <c r="L448" i="27" s="1"/>
  <c r="M452" i="27"/>
  <c r="J19" i="27"/>
  <c r="J73" i="27" s="1"/>
  <c r="J447" i="27" s="1"/>
  <c r="R19" i="27"/>
  <c r="R73" i="27" s="1"/>
  <c r="G326" i="27"/>
  <c r="G446" i="27" s="1"/>
  <c r="H322" i="27"/>
  <c r="H442" i="27" s="1"/>
  <c r="G375" i="27"/>
  <c r="G333" i="27"/>
  <c r="N447" i="27"/>
  <c r="S83" i="27"/>
  <c r="S161" i="27" s="1"/>
  <c r="O449" i="27"/>
  <c r="S312" i="27"/>
  <c r="S257" i="27"/>
  <c r="O452" i="27"/>
  <c r="S449" i="27"/>
  <c r="G328" i="27"/>
  <c r="J322" i="27"/>
  <c r="J442" i="27" s="1"/>
  <c r="M448" i="27"/>
  <c r="T83" i="27"/>
  <c r="T161" i="27" s="1"/>
  <c r="T322" i="27"/>
  <c r="T442" i="27" s="1"/>
  <c r="L322" i="27"/>
  <c r="L442" i="27" s="1"/>
  <c r="S322" i="27"/>
  <c r="S442" i="27" s="1"/>
  <c r="G154" i="27"/>
  <c r="G148" i="27" s="1"/>
  <c r="M447" i="27"/>
  <c r="I452" i="27"/>
  <c r="K448" i="27"/>
  <c r="O450" i="27"/>
  <c r="R452" i="27"/>
  <c r="S452" i="27"/>
  <c r="R449" i="27"/>
  <c r="H450" i="27"/>
  <c r="Q450" i="27"/>
  <c r="L449" i="27"/>
  <c r="J450" i="27"/>
  <c r="R450" i="27"/>
  <c r="O451" i="27"/>
  <c r="I451" i="27"/>
  <c r="H448" i="27"/>
  <c r="R451" i="27"/>
  <c r="M451" i="27"/>
  <c r="K452" i="27"/>
  <c r="Q447" i="27"/>
  <c r="I447" i="27"/>
  <c r="G451" i="27"/>
  <c r="I449" i="27"/>
  <c r="L451" i="27"/>
  <c r="J451" i="27"/>
  <c r="L450" i="27"/>
  <c r="Q448" i="27"/>
  <c r="Q452" i="27"/>
  <c r="Q449" i="27"/>
  <c r="M449" i="27"/>
  <c r="K450" i="27"/>
  <c r="G449" i="27"/>
  <c r="G450" i="27"/>
  <c r="G452" i="27"/>
  <c r="G89" i="27"/>
  <c r="G88" i="27" s="1"/>
  <c r="H417" i="27"/>
  <c r="G423" i="27"/>
  <c r="G417" i="27" s="1"/>
  <c r="G327" i="27"/>
  <c r="G275" i="27"/>
  <c r="G187" i="27"/>
  <c r="G248" i="27" s="1"/>
  <c r="H175" i="27"/>
  <c r="H169" i="27" s="1"/>
  <c r="H248" i="27" s="1"/>
  <c r="R83" i="27"/>
  <c r="R161" i="27" s="1"/>
  <c r="R448" i="27" s="1"/>
  <c r="G106" i="27"/>
  <c r="H263" i="27"/>
  <c r="H257" i="27" s="1"/>
  <c r="H312" i="27" s="1"/>
  <c r="G269" i="27"/>
  <c r="O88" i="27"/>
  <c r="O82" i="27" s="1"/>
  <c r="O160" i="27" s="1"/>
  <c r="O447" i="27" s="1"/>
  <c r="O83" i="27"/>
  <c r="O161" i="27" s="1"/>
  <c r="T447" i="27"/>
  <c r="H381" i="27"/>
  <c r="G387" i="27"/>
  <c r="G381" i="27" s="1"/>
  <c r="H429" i="27"/>
  <c r="H321" i="27" s="1"/>
  <c r="H441" i="27" s="1"/>
  <c r="G435" i="27"/>
  <c r="G429" i="27" s="1"/>
  <c r="G170" i="27"/>
  <c r="G249" i="27" s="1"/>
  <c r="G130" i="27"/>
  <c r="R118" i="27"/>
  <c r="R82" i="27" s="1"/>
  <c r="R160" i="27" s="1"/>
  <c r="H61" i="27"/>
  <c r="G67" i="27"/>
  <c r="G61" i="27" s="1"/>
  <c r="H25" i="27"/>
  <c r="G31" i="27"/>
  <c r="G25" i="27" s="1"/>
  <c r="H136" i="27"/>
  <c r="G142" i="27"/>
  <c r="G136" i="27" s="1"/>
  <c r="P447" i="27"/>
  <c r="S447" i="27"/>
  <c r="G382" i="27"/>
  <c r="G322" i="27" s="1"/>
  <c r="G442" i="27" s="1"/>
  <c r="H118" i="27"/>
  <c r="G124" i="27"/>
  <c r="G118" i="27" s="1"/>
  <c r="H49" i="27"/>
  <c r="G55" i="27"/>
  <c r="G49" i="27" s="1"/>
  <c r="G258" i="27"/>
  <c r="G313" i="27" s="1"/>
  <c r="L447" i="27"/>
  <c r="O448" i="27" l="1"/>
  <c r="J448" i="27"/>
  <c r="T448" i="27"/>
  <c r="R447" i="27"/>
  <c r="H82" i="27"/>
  <c r="H160" i="27" s="1"/>
  <c r="S448" i="27"/>
  <c r="G83" i="27"/>
  <c r="G161" i="27" s="1"/>
  <c r="G448" i="27" s="1"/>
  <c r="G19" i="27"/>
  <c r="G73" i="27" s="1"/>
  <c r="H19" i="27"/>
  <c r="H73" i="27" s="1"/>
  <c r="H447" i="27" s="1"/>
  <c r="G321" i="27"/>
  <c r="G441" i="27" s="1"/>
  <c r="G257" i="27"/>
  <c r="G312" i="27" s="1"/>
  <c r="G82" i="27"/>
  <c r="G160" i="27" s="1"/>
  <c r="G447" i="27" l="1"/>
</calcChain>
</file>

<file path=xl/sharedStrings.xml><?xml version="1.0" encoding="utf-8"?>
<sst xmlns="http://schemas.openxmlformats.org/spreadsheetml/2006/main" count="1406" uniqueCount="186">
  <si>
    <t>№ п/п</t>
  </si>
  <si>
    <t xml:space="preserve">c
 (год)
</t>
  </si>
  <si>
    <t xml:space="preserve">по
( год)
</t>
  </si>
  <si>
    <t>Объем финансирования мероприятия муниципальной программы (рублей)</t>
  </si>
  <si>
    <t>Всего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</si>
  <si>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</si>
  <si>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</si>
  <si>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</si>
  <si>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муниципаль-ного района Омской области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</si>
  <si>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</si>
  <si>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</si>
  <si>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</si>
  <si>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</si>
  <si>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</si>
  <si>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</si>
  <si>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</si>
  <si>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</si>
  <si>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</si>
  <si>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</si>
  <si>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</si>
  <si>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</si>
  <si>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</si>
  <si>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</si>
  <si>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</si>
  <si>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</si>
  <si>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</si>
  <si>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</si>
  <si>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</si>
  <si>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</si>
  <si>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</si>
  <si>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</si>
  <si>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</si>
  <si>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</si>
  <si>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</si>
  <si>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</si>
  <si>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</si>
  <si>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</si>
  <si>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</si>
  <si>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</si>
  <si>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</si>
  <si>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</si>
  <si>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</si>
  <si>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</si>
  <si>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</si>
  <si>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</si>
  <si>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</si>
  <si>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в том числе по годам реализации муниципальной программы</t>
  </si>
  <si>
    <t>1.1.1</t>
  </si>
  <si>
    <t>1.1.2</t>
  </si>
  <si>
    <t>1.2</t>
  </si>
  <si>
    <t>1.2.1.</t>
  </si>
  <si>
    <t>2.1</t>
  </si>
  <si>
    <t>2.1.1</t>
  </si>
  <si>
    <t>2.2</t>
  </si>
  <si>
    <t>2.2.1</t>
  </si>
  <si>
    <t>2.3.1</t>
  </si>
  <si>
    <t>3.1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</si>
  <si>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</si>
  <si>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</si>
  <si>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</si>
  <si>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</si>
  <si>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</si>
  <si>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</si>
  <si>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</si>
  <si>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</si>
  <si>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</si>
  <si>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</si>
  <si>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</si>
  <si>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</si>
  <si>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</si>
  <si>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</si>
  <si>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</si>
  <si>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</si>
  <si>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</si>
  <si>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</si>
  <si>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</si>
  <si>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</si>
  <si>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</si>
  <si>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</si>
  <si>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</si>
  <si>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</si>
  <si>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</si>
  <si>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</si>
  <si>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</si>
  <si>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</si>
  <si>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</si>
  <si>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</si>
  <si>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</si>
  <si>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</si>
  <si>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4 - осуществление мероприятий по водоснабжению населения и водоотведения</t>
  </si>
  <si>
    <t>3.1.8</t>
  </si>
  <si>
    <t>Срок реализации мероприятия муниципальной программы</t>
  </si>
  <si>
    <t>15.1</t>
  </si>
  <si>
    <t>15.2</t>
  </si>
  <si>
    <t>15.3</t>
  </si>
  <si>
    <t xml:space="preserve">Наименование
мероприятия муниципальной  программы
</t>
  </si>
  <si>
    <t>Ответственный исполнитель за реализацию мероприятия муниципальной программы &lt;**&gt;</t>
  </si>
  <si>
    <t>Источник финансирования</t>
  </si>
  <si>
    <t>1.1.3</t>
  </si>
  <si>
    <t>Мероприятие 3 – Прочие мероприятия по благоустройству</t>
  </si>
  <si>
    <t>Мероприятие 2 – мероприятия по организации и содержанию мест захоронения</t>
  </si>
  <si>
    <t>2.1.2</t>
  </si>
  <si>
    <t>4.1.2</t>
  </si>
  <si>
    <t>Мероприятие 2 - Содержание автомобильных дорог общего пользования в Покровском сельском поселении.</t>
  </si>
  <si>
    <t>Мероприятие 2 - Выполнение части полномочий в сфере градостроительной деятельности и территориального планирования</t>
  </si>
  <si>
    <t>5.1.7</t>
  </si>
  <si>
    <t>5.1.1</t>
  </si>
  <si>
    <t>5.1.5</t>
  </si>
  <si>
    <t>Мероприятие 6 - Выполнение части полномочий в области обращения с твердыми коммунальными отходами</t>
  </si>
  <si>
    <t>Мероприятие 5 - выполнение части полномочий в сфере водоснабжения населения и водоотведения</t>
  </si>
  <si>
    <t>Мероприятие 7 - Выполнение части полномочий в части проведения муниципального земельного контроля</t>
  </si>
  <si>
    <t>5.1.8</t>
  </si>
  <si>
    <t>Мероприятие 8 - Выполнение части полномочий в сфере ведения информационной системы обеспечения градостроительной деятельности</t>
  </si>
  <si>
    <t>Основное мероприятие - Осуществление передачи отдельных бюджетных полномочий финансового органа</t>
  </si>
  <si>
    <t>5.3</t>
  </si>
  <si>
    <t>5.3.1</t>
  </si>
  <si>
    <t>Мероприятие 1 - Предоставление межбюджетных трансфертов на выполнение части полномочий</t>
  </si>
  <si>
    <t>5.4</t>
  </si>
  <si>
    <t>5.4.1</t>
  </si>
  <si>
    <t>Основное мероприятие -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</si>
  <si>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</si>
  <si>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к постановлению Администрации Покровского сельского поселения</t>
  </si>
  <si>
    <t>Омского муниципального района Омской области</t>
  </si>
  <si>
    <t>Мероприятия</t>
  </si>
  <si>
    <t>муниципальной программы Покровского сельского поселения Омского муниципального района Омской области</t>
  </si>
  <si>
    <t>3.1.9</t>
  </si>
  <si>
    <t>4.1.3</t>
  </si>
  <si>
    <t>Мероприятие 3 - Безопасность дорожного движения в Покровском сельском поселении</t>
  </si>
  <si>
    <t>4.1.4</t>
  </si>
  <si>
    <t>Мероприятие 4 - Капитальный ремонт, ремонт автомобильных дорог общего пользования местного значения</t>
  </si>
  <si>
    <t>Основное мероприятие – Содержание автомобильных дорог общего пользования в Покровском сельском поселении</t>
  </si>
  <si>
    <t>Мероприятие 1 - выполнение части полномочий в сфере бюджетной деятельности</t>
  </si>
  <si>
    <t>2025</t>
  </si>
  <si>
    <t>15.4</t>
  </si>
  <si>
    <t>Мероприятие 1 – Оплата взносов за капитальный ремонт общего имущества в многоквартирных домах</t>
  </si>
  <si>
    <t>Основное мероприятие – Поддержка жилищного хозяйства</t>
  </si>
  <si>
    <t>1.3</t>
  </si>
  <si>
    <t>1.3.1.</t>
  </si>
  <si>
    <t>2.4.</t>
  </si>
  <si>
    <t>2.4.1</t>
  </si>
  <si>
    <t>Основное мероприятие - Реализация молодёжной политики в поселении</t>
  </si>
  <si>
    <t>Мероприятие 1 - Организационно-воспитательная работа с молодёжью. Проведение мероприятий для детей и молодёжи</t>
  </si>
  <si>
    <t>30</t>
  </si>
  <si>
    <t>Приложение № 2</t>
  </si>
  <si>
    <t>исполнение расходных обязательсв</t>
  </si>
  <si>
    <t>процент</t>
  </si>
  <si>
    <t>2.1.3</t>
  </si>
  <si>
    <t>Мероприятие 1 -Обеспечение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</si>
  <si>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Мероприятие 2- 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</si>
  <si>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4.2</t>
  </si>
  <si>
    <t>Основное мероприятие - Ремонт автомобильных дорог общего пользования</t>
  </si>
  <si>
    <t>4.2.1</t>
  </si>
  <si>
    <t>Мероприятие 1 - Ремонт автомобильной дороги в с. Покровка, переулок Торговый (от улицы Центральная до дома №2 по улице 70 лет Октября</t>
  </si>
  <si>
    <t>Мерориятие 3. - Государственная поддержка отрасли культуры (модернизация учреждений культурно-досугового типа в сельской местности)</t>
  </si>
  <si>
    <t>на</t>
  </si>
  <si>
    <t>15.5</t>
  </si>
  <si>
    <t>2026</t>
  </si>
  <si>
    <t>31</t>
  </si>
  <si>
    <t>2.2.2</t>
  </si>
  <si>
    <t>«Развитие социально – экономического потенциала Покровского сельского поселения Омского муниципального района Омской области на 2014-2026 годы»</t>
  </si>
  <si>
    <t>Подпрограмма 1 – Развитие жилищно-коммунального хозяйства Покровского сельского поселения Омского муниципального района Омской области на  2014-2026 годы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</si>
  <si>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2014-2026 годы</t>
  </si>
  <si>
    <t>Подпрограмма 3 - Совершенствование муниципального управления в Покровском сельском поселении Омского муниципального района Омской области на 2014-2026 годы</t>
  </si>
  <si>
    <t>Подпрограмма 4 - Поддержка дорожного хозяйства Покровского сельского поселения Омского муниципального района Омской области на 2014-2026 годы</t>
  </si>
  <si>
    <t>Подпрограмма 5 - Организация мероприятий по осуществлению части переданных полномочий на 2014-2026 годы</t>
  </si>
  <si>
    <t>Администарция Покровского сельского поселения Омского муниципального района Омской области, МКУ "Хозяйственное управление Покровского сельского поселения "</t>
  </si>
  <si>
    <t>Администарция Покровского сельского поселения Омского муниципального района Омской области, МКУ "Хозяйственное управле+F70ние Покровского сельского поселения "</t>
  </si>
  <si>
    <t>3.1.1.</t>
  </si>
  <si>
    <t>3.1.2.</t>
  </si>
  <si>
    <t>3.1.10</t>
  </si>
  <si>
    <t>Мероприятие 1 -Предоставление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</si>
  <si>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Мероприятие 2 - руководство и управление в сфере установленных функций органов местного самоуправления</t>
  </si>
  <si>
    <t>Мероприятие 3 - обеспечение выполнения функций казенных учреждений</t>
  </si>
  <si>
    <t>Мероприятие 4 -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</si>
  <si>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5 - формирование и использование средств резервных фондов</t>
  </si>
  <si>
    <t>Мероприятие 6 – обеспечение проведения выборов и референдумов</t>
  </si>
  <si>
    <t>Мероприятие 7 - организация и обеспечение мероприятий по решению других вопросов (общих) вопросов муниципального значения</t>
  </si>
  <si>
    <t>Мероприятие 8 - участие в предупреждении и ликвидации последствий чрезвычайных ситуаций в  Покровском сельском поселении</t>
  </si>
  <si>
    <t>Мероприятие 9 - мероприятия по землеустройству и землепользованию</t>
  </si>
  <si>
    <t>Мероприятие 10 - Поощрение городских и сельских поселений Омской области за достижение уровня социально-экономического развития территорий</t>
  </si>
  <si>
    <t>Мероприятие 2- 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</si>
  <si>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от 18.11.2024   № 89</t>
  </si>
  <si>
    <t>4.2.1.</t>
  </si>
  <si>
    <t>3.1.11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</si>
  <si>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</si>
  <si>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 xml:space="preserve"> Мероприятие 1 -        Ремонт автомобильной дороги в с. Покровка по ул. Куйбышева (от переулка Торговый, протяженность 768 м до пустыря) Покровского сельского поселения Омского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</si>
</sst>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4" fontId="4" fillId="0" borderId="0" xfId="0" applyNumberFormat="1" applyFont="1" applyFill="1"/>
    <xf numFmtId="164" fontId="4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2" borderId="0" xfId="0" applyFont="1" applyFill="1"/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/>
    <xf numFmtId="4" fontId="6" fillId="2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/>
    <xf numFmtId="0" fontId="4" fillId="3" borderId="0" xfId="0" applyFont="1" applyFill="1"/>
    <xf numFmtId="4" fontId="6" fillId="3" borderId="0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0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4" fillId="4" borderId="0" xfId="0" applyFont="1" applyFill="1"/>
    <xf numFmtId="0" fontId="6" fillId="4" borderId="1" xfId="0" applyFont="1" applyFill="1" applyBorder="1" applyAlignment="1">
      <alignment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4" borderId="0" xfId="0" applyFont="1" applyFill="1"/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7" fillId="5" borderId="0" xfId="0" applyFont="1" applyFill="1"/>
    <xf numFmtId="0" fontId="0" fillId="0" borderId="4" xfId="0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vertical="center" wrapText="1"/>
    </xf>
    <xf numFmtId="2" fontId="0" fillId="0" borderId="3" xfId="0" applyNumberFormat="1" applyFill="1" applyBorder="1" applyAlignment="1">
      <alignment vertical="center" wrapText="1"/>
    </xf>
    <xf numFmtId="2" fontId="0" fillId="0" borderId="4" xfId="0" applyNumberFormat="1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/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CCFF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456"/>
  <sheetViews>
    <sheetView view="pageBreakPreview" zoomScale="90" zoomScaleNormal="40" zoomScaleSheetLayoutView="90" zoomScalePageLayoutView="30" workbookViewId="0">
      <pane ySplit="13" topLeftCell="A443" activePane="bottomLeft" state="frozen"/>
      <selection pane="bottomLeft" activeCell="T12" sqref="T12:T13"/>
    </sheetView>
  </sheetViews>
  <sheetFormatPr defaultRowHeight="15" x14ac:dyDescent="0.25"/>
  <cols>
    <col min="1" max="1" width="6.140625" style="5" customWidth="1"/>
    <col min="2" max="2" width="25.28515625" style="8" customWidth="1"/>
    <col min="3" max="3" width="9.140625" style="13" customWidth="1"/>
    <col min="4" max="4" width="9.140625" style="13"/>
    <col min="5" max="5" width="17" style="5" customWidth="1"/>
    <col min="6" max="6" width="24.7109375" style="5" customWidth="1"/>
    <col min="7" max="7" width="34.140625" style="9" customWidth="1"/>
    <col min="8" max="8" width="13.85546875" style="9" hidden="1" customWidth="1"/>
    <col min="9" max="9" width="15" style="9" hidden="1" customWidth="1"/>
    <col min="10" max="10" width="12.28515625" style="9" hidden="1" customWidth="1"/>
    <col min="11" max="11" width="13.7109375" style="9" hidden="1" customWidth="1"/>
    <col min="12" max="12" width="12.42578125" style="9" hidden="1" customWidth="1"/>
    <col min="13" max="13" width="14.5703125" style="9" hidden="1" customWidth="1"/>
    <col min="14" max="14" width="14.42578125" style="9" hidden="1" customWidth="1"/>
    <col min="15" max="15" width="13.7109375" style="9" hidden="1" customWidth="1"/>
    <col min="16" max="16" width="12.5703125" style="9" hidden="1" customWidth="1"/>
    <col min="17" max="17" width="17.140625" style="9" customWidth="1"/>
    <col min="18" max="18" width="17.7109375" style="9" customWidth="1"/>
    <col min="19" max="20" width="16.140625" style="9" customWidth="1"/>
    <col min="21" max="21" width="12.140625" style="5" customWidth="1"/>
    <col min="22" max="22" width="12.42578125" style="5" customWidth="1"/>
    <col min="23" max="23" width="0.5703125" style="5" hidden="1" customWidth="1"/>
    <col min="24" max="29" width="9.140625" style="5" hidden="1" customWidth="1"/>
    <col min="30" max="30" width="10.140625" style="5" hidden="1" customWidth="1"/>
    <col min="31" max="31" width="0.28515625" style="5" hidden="1" customWidth="1"/>
    <col min="32" max="32" width="11.85546875" style="5" hidden="1" customWidth="1"/>
    <col min="33" max="33" width="16.140625" style="5" customWidth="1"/>
    <col min="34" max="34" width="13.7109375" style="5" customWidth="1"/>
    <col min="35" max="35" width="13.7109375" style="9" customWidth="1"/>
    <col min="36" max="37" width="16.140625" style="5" customWidth="1"/>
    <col min="38" max="16384" width="9.140625" style="5"/>
  </cols>
  <sheetData>
    <row r="1" spans="1:37" ht="15.75" x14ac:dyDescent="0.25">
      <c r="A1" s="1"/>
      <c r="B1" s="2"/>
      <c r="C1" s="12"/>
      <c r="D1" s="1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 t="s">
        <v>143</v>
      </c>
      <c r="V1" s="1"/>
    </row>
    <row r="2" spans="1:37" ht="15.75" x14ac:dyDescent="0.25">
      <c r="A2" s="1"/>
      <c r="B2" s="2"/>
      <c r="C2" s="12"/>
      <c r="D2" s="1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 t="s">
        <v>121</v>
      </c>
      <c r="V2" s="1"/>
    </row>
    <row r="3" spans="1:37" ht="15.75" x14ac:dyDescent="0.25">
      <c r="A3" s="3"/>
      <c r="B3" s="15"/>
      <c r="C3" s="16"/>
      <c r="D3" s="16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74" t="s">
        <v>122</v>
      </c>
      <c r="V3" s="3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J3" s="9"/>
    </row>
    <row r="4" spans="1:37" s="9" customFormat="1" ht="15.75" x14ac:dyDescent="0.25">
      <c r="A4" s="3"/>
      <c r="B4" s="15"/>
      <c r="C4" s="16"/>
      <c r="D4" s="16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74" t="s">
        <v>181</v>
      </c>
    </row>
    <row r="5" spans="1:37" ht="15.75" x14ac:dyDescent="0.25">
      <c r="A5" s="3"/>
      <c r="B5" s="15"/>
      <c r="C5" s="16"/>
      <c r="D5" s="1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J5" s="9"/>
    </row>
    <row r="6" spans="1:37" ht="18.75" x14ac:dyDescent="0.3">
      <c r="A6" s="151" t="s">
        <v>123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</row>
    <row r="7" spans="1:37" ht="18.75" x14ac:dyDescent="0.3">
      <c r="A7" s="151" t="s">
        <v>124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</row>
    <row r="8" spans="1:37" ht="18.75" x14ac:dyDescent="0.3">
      <c r="A8" s="151" t="s">
        <v>159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7" x14ac:dyDescent="0.25">
      <c r="A9" s="9"/>
      <c r="B9" s="39"/>
      <c r="C9" s="40"/>
      <c r="D9" s="40"/>
      <c r="E9" s="9"/>
      <c r="F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J9" s="9"/>
    </row>
    <row r="10" spans="1:37" s="6" customFormat="1" ht="26.25" customHeight="1" x14ac:dyDescent="0.25">
      <c r="A10" s="108" t="s">
        <v>0</v>
      </c>
      <c r="B10" s="108" t="s">
        <v>95</v>
      </c>
      <c r="C10" s="108" t="s">
        <v>91</v>
      </c>
      <c r="D10" s="108"/>
      <c r="E10" s="108" t="s">
        <v>96</v>
      </c>
      <c r="F10" s="108" t="s">
        <v>3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83"/>
      <c r="U10" s="108" t="s">
        <v>5</v>
      </c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8"/>
    </row>
    <row r="11" spans="1:37" s="6" customFormat="1" ht="15" customHeight="1" x14ac:dyDescent="0.25">
      <c r="A11" s="108"/>
      <c r="B11" s="108"/>
      <c r="C11" s="108" t="s">
        <v>1</v>
      </c>
      <c r="D11" s="108" t="s">
        <v>2</v>
      </c>
      <c r="E11" s="108"/>
      <c r="F11" s="108" t="s">
        <v>97</v>
      </c>
      <c r="G11" s="108" t="s">
        <v>4</v>
      </c>
      <c r="H11" s="108" t="s">
        <v>46</v>
      </c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83"/>
      <c r="U11" s="108" t="s">
        <v>45</v>
      </c>
      <c r="V11" s="108" t="s">
        <v>6</v>
      </c>
      <c r="W11" s="108" t="s">
        <v>7</v>
      </c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8"/>
    </row>
    <row r="12" spans="1:37" s="6" customFormat="1" ht="36.75" customHeight="1" x14ac:dyDescent="0.25">
      <c r="A12" s="108"/>
      <c r="B12" s="108"/>
      <c r="C12" s="108"/>
      <c r="D12" s="108"/>
      <c r="E12" s="108"/>
      <c r="F12" s="108"/>
      <c r="G12" s="108"/>
      <c r="H12" s="108">
        <v>2014</v>
      </c>
      <c r="I12" s="108">
        <v>2015</v>
      </c>
      <c r="J12" s="108">
        <v>2016</v>
      </c>
      <c r="K12" s="108">
        <v>2017</v>
      </c>
      <c r="L12" s="108">
        <v>2018</v>
      </c>
      <c r="M12" s="108">
        <v>2019</v>
      </c>
      <c r="N12" s="108">
        <v>2020</v>
      </c>
      <c r="O12" s="108">
        <v>2021</v>
      </c>
      <c r="P12" s="154">
        <v>2022</v>
      </c>
      <c r="Q12" s="108">
        <v>2023</v>
      </c>
      <c r="R12" s="108">
        <v>2024</v>
      </c>
      <c r="S12" s="108" t="s">
        <v>132</v>
      </c>
      <c r="T12" s="149">
        <v>2026</v>
      </c>
      <c r="U12" s="108"/>
      <c r="V12" s="108"/>
      <c r="W12" s="108" t="s">
        <v>4</v>
      </c>
      <c r="X12" s="108" t="s">
        <v>46</v>
      </c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8"/>
    </row>
    <row r="13" spans="1:37" s="6" customFormat="1" ht="32.2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54"/>
      <c r="Q13" s="108"/>
      <c r="R13" s="108"/>
      <c r="S13" s="108"/>
      <c r="T13" s="150"/>
      <c r="U13" s="108"/>
      <c r="V13" s="108"/>
      <c r="W13" s="108"/>
      <c r="X13" s="83">
        <v>2014</v>
      </c>
      <c r="Y13" s="83">
        <v>2015</v>
      </c>
      <c r="Z13" s="83">
        <v>2016</v>
      </c>
      <c r="AA13" s="83">
        <v>2017</v>
      </c>
      <c r="AB13" s="83">
        <v>2018</v>
      </c>
      <c r="AC13" s="83">
        <v>2019</v>
      </c>
      <c r="AD13" s="83">
        <v>2020</v>
      </c>
      <c r="AE13" s="83">
        <v>2021</v>
      </c>
      <c r="AF13" s="83">
        <v>2022</v>
      </c>
      <c r="AG13" s="83">
        <v>2023</v>
      </c>
      <c r="AH13" s="83">
        <v>2024</v>
      </c>
      <c r="AI13" s="83" t="s">
        <v>132</v>
      </c>
      <c r="AJ13" s="83" t="s">
        <v>156</v>
      </c>
      <c r="AK13" s="18"/>
    </row>
    <row r="14" spans="1:37" s="7" customFormat="1" x14ac:dyDescent="0.25">
      <c r="A14" s="85">
        <v>1</v>
      </c>
      <c r="B14" s="85">
        <v>2</v>
      </c>
      <c r="C14" s="85">
        <v>3</v>
      </c>
      <c r="D14" s="85">
        <v>4</v>
      </c>
      <c r="E14" s="85">
        <v>5</v>
      </c>
      <c r="F14" s="85">
        <v>6</v>
      </c>
      <c r="G14" s="85">
        <v>7</v>
      </c>
      <c r="H14" s="85">
        <v>8</v>
      </c>
      <c r="I14" s="85">
        <v>9</v>
      </c>
      <c r="J14" s="85">
        <v>10</v>
      </c>
      <c r="K14" s="85">
        <v>11</v>
      </c>
      <c r="L14" s="85">
        <v>12</v>
      </c>
      <c r="M14" s="85">
        <v>13</v>
      </c>
      <c r="N14" s="85">
        <v>14</v>
      </c>
      <c r="O14" s="85">
        <v>15</v>
      </c>
      <c r="P14" s="85" t="s">
        <v>92</v>
      </c>
      <c r="Q14" s="85" t="s">
        <v>93</v>
      </c>
      <c r="R14" s="85" t="s">
        <v>94</v>
      </c>
      <c r="S14" s="85" t="s">
        <v>133</v>
      </c>
      <c r="T14" s="85" t="s">
        <v>155</v>
      </c>
      <c r="U14" s="85">
        <v>16</v>
      </c>
      <c r="V14" s="85">
        <v>17</v>
      </c>
      <c r="W14" s="85">
        <v>18</v>
      </c>
      <c r="X14" s="85">
        <v>19</v>
      </c>
      <c r="Y14" s="85">
        <v>20</v>
      </c>
      <c r="Z14" s="85">
        <v>21</v>
      </c>
      <c r="AA14" s="85">
        <v>22</v>
      </c>
      <c r="AB14" s="85">
        <v>23</v>
      </c>
      <c r="AC14" s="85">
        <v>24</v>
      </c>
      <c r="AD14" s="85">
        <v>25</v>
      </c>
      <c r="AE14" s="85">
        <v>26</v>
      </c>
      <c r="AF14" s="85">
        <v>27</v>
      </c>
      <c r="AG14" s="85">
        <v>28</v>
      </c>
      <c r="AH14" s="85">
        <v>29</v>
      </c>
      <c r="AI14" s="85" t="s">
        <v>142</v>
      </c>
      <c r="AJ14" s="85" t="s">
        <v>157</v>
      </c>
      <c r="AK14" s="19"/>
    </row>
    <row r="15" spans="1:37" x14ac:dyDescent="0.25">
      <c r="A15" s="153" t="s">
        <v>8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20"/>
    </row>
    <row r="16" spans="1:37" ht="31.5" customHeight="1" x14ac:dyDescent="0.25">
      <c r="A16" s="110" t="s">
        <v>9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21"/>
    </row>
    <row r="17" spans="1:37" s="61" customFormat="1" ht="16.5" customHeight="1" x14ac:dyDescent="0.25">
      <c r="A17" s="110" t="s">
        <v>160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60"/>
    </row>
    <row r="18" spans="1:37" s="61" customFormat="1" ht="16.5" customHeight="1" x14ac:dyDescent="0.25">
      <c r="A18" s="110" t="s">
        <v>10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60"/>
    </row>
    <row r="19" spans="1:37" s="27" customFormat="1" x14ac:dyDescent="0.25">
      <c r="A19" s="99">
        <v>1</v>
      </c>
      <c r="B19" s="112" t="s">
        <v>11</v>
      </c>
      <c r="C19" s="99"/>
      <c r="D19" s="99"/>
      <c r="E19" s="103"/>
      <c r="F19" s="89" t="s">
        <v>12</v>
      </c>
      <c r="G19" s="96">
        <f>G25+G49+G61</f>
        <v>4689591.42</v>
      </c>
      <c r="H19" s="96">
        <f>H25+H49+H61</f>
        <v>796969.54</v>
      </c>
      <c r="I19" s="96">
        <f t="shared" ref="I19:T19" si="0">I25+I49+I61</f>
        <v>1267039.9600000002</v>
      </c>
      <c r="J19" s="96">
        <f t="shared" si="0"/>
        <v>2093.66</v>
      </c>
      <c r="K19" s="96">
        <f t="shared" si="0"/>
        <v>9594.7099999999991</v>
      </c>
      <c r="L19" s="96">
        <f t="shared" si="0"/>
        <v>52620</v>
      </c>
      <c r="M19" s="96">
        <f t="shared" si="0"/>
        <v>0</v>
      </c>
      <c r="N19" s="96">
        <f t="shared" si="0"/>
        <v>876697.08</v>
      </c>
      <c r="O19" s="96">
        <f t="shared" si="0"/>
        <v>324706.62</v>
      </c>
      <c r="P19" s="96">
        <f t="shared" si="0"/>
        <v>356757.32999999996</v>
      </c>
      <c r="Q19" s="96">
        <f t="shared" si="0"/>
        <v>236281.52</v>
      </c>
      <c r="R19" s="96">
        <f t="shared" si="0"/>
        <v>64301</v>
      </c>
      <c r="S19" s="96">
        <f t="shared" si="0"/>
        <v>349430</v>
      </c>
      <c r="T19" s="96">
        <f t="shared" si="0"/>
        <v>353100</v>
      </c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100"/>
      <c r="AJ19" s="99"/>
      <c r="AK19" s="26"/>
    </row>
    <row r="20" spans="1:37" s="27" customFormat="1" ht="28.5" x14ac:dyDescent="0.25">
      <c r="A20" s="99"/>
      <c r="B20" s="112"/>
      <c r="C20" s="99"/>
      <c r="D20" s="99"/>
      <c r="E20" s="103"/>
      <c r="F20" s="89" t="s">
        <v>13</v>
      </c>
      <c r="G20" s="96">
        <f>G26+G50+G62</f>
        <v>4689591.42</v>
      </c>
      <c r="H20" s="96">
        <f t="shared" ref="H20:T24" si="1">H26+H50+H62</f>
        <v>796969.54</v>
      </c>
      <c r="I20" s="96">
        <f t="shared" si="1"/>
        <v>1267039.9600000002</v>
      </c>
      <c r="J20" s="96">
        <f t="shared" si="1"/>
        <v>2093.66</v>
      </c>
      <c r="K20" s="96">
        <f t="shared" si="1"/>
        <v>9594.7099999999991</v>
      </c>
      <c r="L20" s="96">
        <f t="shared" si="1"/>
        <v>52620</v>
      </c>
      <c r="M20" s="96">
        <f t="shared" si="1"/>
        <v>0</v>
      </c>
      <c r="N20" s="96">
        <f t="shared" si="1"/>
        <v>876697.08</v>
      </c>
      <c r="O20" s="96">
        <f t="shared" si="1"/>
        <v>324706.62</v>
      </c>
      <c r="P20" s="96">
        <f t="shared" si="1"/>
        <v>356757.32999999996</v>
      </c>
      <c r="Q20" s="96">
        <f t="shared" si="1"/>
        <v>236281.52</v>
      </c>
      <c r="R20" s="96">
        <f t="shared" si="1"/>
        <v>64301</v>
      </c>
      <c r="S20" s="96">
        <f t="shared" si="1"/>
        <v>349430</v>
      </c>
      <c r="T20" s="96">
        <f t="shared" si="1"/>
        <v>353100</v>
      </c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101"/>
      <c r="AJ20" s="99"/>
      <c r="AK20" s="26"/>
    </row>
    <row r="21" spans="1:37" s="27" customFormat="1" ht="28.5" x14ac:dyDescent="0.25">
      <c r="A21" s="99"/>
      <c r="B21" s="112"/>
      <c r="C21" s="99"/>
      <c r="D21" s="99"/>
      <c r="E21" s="103"/>
      <c r="F21" s="89" t="s">
        <v>14</v>
      </c>
      <c r="G21" s="96">
        <f>G27+G51+G63</f>
        <v>2550877.2300000004</v>
      </c>
      <c r="H21" s="96">
        <f t="shared" si="1"/>
        <v>796969.54</v>
      </c>
      <c r="I21" s="96">
        <f t="shared" si="1"/>
        <v>5022.8500000000004</v>
      </c>
      <c r="J21" s="96">
        <f t="shared" si="1"/>
        <v>2093.66</v>
      </c>
      <c r="K21" s="96">
        <f t="shared" si="1"/>
        <v>9594.7099999999991</v>
      </c>
      <c r="L21" s="96">
        <f t="shared" si="1"/>
        <v>52620</v>
      </c>
      <c r="M21" s="96">
        <f t="shared" si="1"/>
        <v>0</v>
      </c>
      <c r="N21" s="96">
        <f t="shared" si="1"/>
        <v>0</v>
      </c>
      <c r="O21" s="96">
        <f t="shared" si="1"/>
        <v>324706.62</v>
      </c>
      <c r="P21" s="96">
        <f t="shared" si="1"/>
        <v>356757.32999999996</v>
      </c>
      <c r="Q21" s="96">
        <f t="shared" si="1"/>
        <v>236281.52</v>
      </c>
      <c r="R21" s="96">
        <f t="shared" si="1"/>
        <v>64301</v>
      </c>
      <c r="S21" s="96">
        <f t="shared" si="1"/>
        <v>349430</v>
      </c>
      <c r="T21" s="96">
        <f t="shared" si="1"/>
        <v>353100</v>
      </c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101"/>
      <c r="AJ21" s="99"/>
      <c r="AK21" s="26"/>
    </row>
    <row r="22" spans="1:37" s="27" customFormat="1" ht="38.25" customHeight="1" x14ac:dyDescent="0.25">
      <c r="A22" s="99"/>
      <c r="B22" s="112"/>
      <c r="C22" s="99"/>
      <c r="D22" s="99"/>
      <c r="E22" s="103"/>
      <c r="F22" s="89" t="s">
        <v>15</v>
      </c>
      <c r="G22" s="96">
        <f>G28+G52+G64</f>
        <v>2138714.1900000004</v>
      </c>
      <c r="H22" s="96">
        <f t="shared" si="1"/>
        <v>0</v>
      </c>
      <c r="I22" s="96">
        <f t="shared" si="1"/>
        <v>1262017.1100000001</v>
      </c>
      <c r="J22" s="96">
        <f t="shared" si="1"/>
        <v>0</v>
      </c>
      <c r="K22" s="96">
        <f t="shared" si="1"/>
        <v>0</v>
      </c>
      <c r="L22" s="96">
        <f t="shared" si="1"/>
        <v>0</v>
      </c>
      <c r="M22" s="96">
        <f t="shared" si="1"/>
        <v>0</v>
      </c>
      <c r="N22" s="96">
        <f t="shared" si="1"/>
        <v>876697.08</v>
      </c>
      <c r="O22" s="96">
        <f t="shared" si="1"/>
        <v>0</v>
      </c>
      <c r="P22" s="96">
        <f t="shared" si="1"/>
        <v>0</v>
      </c>
      <c r="Q22" s="96">
        <f t="shared" si="1"/>
        <v>0</v>
      </c>
      <c r="R22" s="96">
        <f t="shared" si="1"/>
        <v>0</v>
      </c>
      <c r="S22" s="96">
        <f t="shared" si="1"/>
        <v>0</v>
      </c>
      <c r="T22" s="96">
        <f t="shared" si="1"/>
        <v>0</v>
      </c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101"/>
      <c r="AJ22" s="99"/>
      <c r="AK22" s="26"/>
    </row>
    <row r="23" spans="1:37" s="27" customFormat="1" ht="30.75" customHeight="1" x14ac:dyDescent="0.25">
      <c r="A23" s="99"/>
      <c r="B23" s="112"/>
      <c r="C23" s="99"/>
      <c r="D23" s="99"/>
      <c r="E23" s="103"/>
      <c r="F23" s="89" t="s">
        <v>16</v>
      </c>
      <c r="G23" s="96">
        <f>G29+G53+G65</f>
        <v>0</v>
      </c>
      <c r="H23" s="96">
        <f t="shared" si="1"/>
        <v>0</v>
      </c>
      <c r="I23" s="96">
        <f t="shared" si="1"/>
        <v>0</v>
      </c>
      <c r="J23" s="96">
        <f t="shared" si="1"/>
        <v>0</v>
      </c>
      <c r="K23" s="96">
        <f t="shared" si="1"/>
        <v>0</v>
      </c>
      <c r="L23" s="96">
        <f t="shared" si="1"/>
        <v>0</v>
      </c>
      <c r="M23" s="96">
        <f t="shared" si="1"/>
        <v>0</v>
      </c>
      <c r="N23" s="96">
        <f t="shared" si="1"/>
        <v>0</v>
      </c>
      <c r="O23" s="96">
        <f t="shared" si="1"/>
        <v>0</v>
      </c>
      <c r="P23" s="96">
        <f t="shared" si="1"/>
        <v>0</v>
      </c>
      <c r="Q23" s="96">
        <f t="shared" si="1"/>
        <v>0</v>
      </c>
      <c r="R23" s="96">
        <f t="shared" si="1"/>
        <v>0</v>
      </c>
      <c r="S23" s="96">
        <f t="shared" si="1"/>
        <v>0</v>
      </c>
      <c r="T23" s="96">
        <f t="shared" si="1"/>
        <v>0</v>
      </c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101"/>
      <c r="AJ23" s="99"/>
      <c r="AK23" s="26"/>
    </row>
    <row r="24" spans="1:37" s="27" customFormat="1" ht="20.25" customHeight="1" x14ac:dyDescent="0.25">
      <c r="A24" s="99"/>
      <c r="B24" s="112"/>
      <c r="C24" s="99"/>
      <c r="D24" s="99"/>
      <c r="E24" s="103"/>
      <c r="F24" s="89" t="s">
        <v>17</v>
      </c>
      <c r="G24" s="96">
        <f>G30+G54+G66</f>
        <v>0</v>
      </c>
      <c r="H24" s="96">
        <f t="shared" si="1"/>
        <v>0</v>
      </c>
      <c r="I24" s="96">
        <f t="shared" si="1"/>
        <v>0</v>
      </c>
      <c r="J24" s="96">
        <f t="shared" si="1"/>
        <v>0</v>
      </c>
      <c r="K24" s="96">
        <f t="shared" si="1"/>
        <v>0</v>
      </c>
      <c r="L24" s="96">
        <f t="shared" si="1"/>
        <v>0</v>
      </c>
      <c r="M24" s="96">
        <f t="shared" si="1"/>
        <v>0</v>
      </c>
      <c r="N24" s="96">
        <f t="shared" si="1"/>
        <v>0</v>
      </c>
      <c r="O24" s="96">
        <f t="shared" si="1"/>
        <v>0</v>
      </c>
      <c r="P24" s="96">
        <f t="shared" si="1"/>
        <v>0</v>
      </c>
      <c r="Q24" s="96">
        <f t="shared" si="1"/>
        <v>0</v>
      </c>
      <c r="R24" s="96">
        <f t="shared" si="1"/>
        <v>0</v>
      </c>
      <c r="S24" s="96">
        <f t="shared" si="1"/>
        <v>0</v>
      </c>
      <c r="T24" s="96">
        <f t="shared" si="1"/>
        <v>0</v>
      </c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102"/>
      <c r="AJ24" s="99"/>
      <c r="AK24" s="26"/>
    </row>
    <row r="25" spans="1:37" s="30" customFormat="1" x14ac:dyDescent="0.25">
      <c r="A25" s="126" t="s">
        <v>44</v>
      </c>
      <c r="B25" s="112" t="s">
        <v>18</v>
      </c>
      <c r="C25" s="99">
        <v>2014</v>
      </c>
      <c r="D25" s="99">
        <v>2026</v>
      </c>
      <c r="E25" s="99" t="s">
        <v>165</v>
      </c>
      <c r="F25" s="89" t="s">
        <v>12</v>
      </c>
      <c r="G25" s="96">
        <f>G31+G37+G43</f>
        <v>2540323.81</v>
      </c>
      <c r="H25" s="96">
        <f t="shared" ref="H25:T30" si="2">H31+H37+H43</f>
        <v>0</v>
      </c>
      <c r="I25" s="96">
        <f t="shared" si="2"/>
        <v>0</v>
      </c>
      <c r="J25" s="96">
        <f t="shared" si="2"/>
        <v>0</v>
      </c>
      <c r="K25" s="96">
        <f t="shared" si="2"/>
        <v>0</v>
      </c>
      <c r="L25" s="96">
        <f t="shared" si="2"/>
        <v>52620</v>
      </c>
      <c r="M25" s="96">
        <f t="shared" si="2"/>
        <v>0</v>
      </c>
      <c r="N25" s="96">
        <f t="shared" si="2"/>
        <v>820360</v>
      </c>
      <c r="O25" s="96">
        <f t="shared" si="2"/>
        <v>324706.62</v>
      </c>
      <c r="P25" s="96">
        <f t="shared" si="2"/>
        <v>351524.67</v>
      </c>
      <c r="Q25" s="96">
        <f t="shared" si="2"/>
        <v>236281.52</v>
      </c>
      <c r="R25" s="96">
        <f t="shared" si="2"/>
        <v>64301</v>
      </c>
      <c r="S25" s="96">
        <f t="shared" si="2"/>
        <v>343430</v>
      </c>
      <c r="T25" s="96">
        <f t="shared" si="2"/>
        <v>347100</v>
      </c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100"/>
      <c r="AJ25" s="99"/>
      <c r="AK25" s="29"/>
    </row>
    <row r="26" spans="1:37" s="30" customFormat="1" ht="28.5" x14ac:dyDescent="0.25">
      <c r="A26" s="126"/>
      <c r="B26" s="112"/>
      <c r="C26" s="99"/>
      <c r="D26" s="99"/>
      <c r="E26" s="99"/>
      <c r="F26" s="89" t="s">
        <v>13</v>
      </c>
      <c r="G26" s="96">
        <f t="shared" ref="G26:R30" si="3">G32+G38+G44</f>
        <v>2540323.81</v>
      </c>
      <c r="H26" s="96">
        <f t="shared" si="3"/>
        <v>0</v>
      </c>
      <c r="I26" s="96">
        <f t="shared" si="3"/>
        <v>0</v>
      </c>
      <c r="J26" s="96">
        <f t="shared" si="3"/>
        <v>0</v>
      </c>
      <c r="K26" s="96">
        <f t="shared" si="3"/>
        <v>0</v>
      </c>
      <c r="L26" s="96">
        <f t="shared" si="3"/>
        <v>52620</v>
      </c>
      <c r="M26" s="96">
        <f t="shared" si="3"/>
        <v>0</v>
      </c>
      <c r="N26" s="96">
        <f t="shared" si="3"/>
        <v>820360</v>
      </c>
      <c r="O26" s="96">
        <f t="shared" si="3"/>
        <v>324706.62</v>
      </c>
      <c r="P26" s="96">
        <f t="shared" si="3"/>
        <v>351524.67</v>
      </c>
      <c r="Q26" s="96">
        <f t="shared" si="3"/>
        <v>236281.52</v>
      </c>
      <c r="R26" s="96">
        <f t="shared" si="3"/>
        <v>64301</v>
      </c>
      <c r="S26" s="96">
        <f t="shared" si="2"/>
        <v>343430</v>
      </c>
      <c r="T26" s="96">
        <f t="shared" si="2"/>
        <v>347100</v>
      </c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101"/>
      <c r="AJ26" s="99"/>
      <c r="AK26" s="29"/>
    </row>
    <row r="27" spans="1:37" s="30" customFormat="1" ht="28.5" x14ac:dyDescent="0.25">
      <c r="A27" s="126"/>
      <c r="B27" s="112"/>
      <c r="C27" s="99"/>
      <c r="D27" s="99"/>
      <c r="E27" s="99"/>
      <c r="F27" s="89" t="s">
        <v>14</v>
      </c>
      <c r="G27" s="96">
        <f t="shared" si="3"/>
        <v>1719963.81</v>
      </c>
      <c r="H27" s="96">
        <f t="shared" si="3"/>
        <v>0</v>
      </c>
      <c r="I27" s="96">
        <f t="shared" si="3"/>
        <v>0</v>
      </c>
      <c r="J27" s="96">
        <f t="shared" si="3"/>
        <v>0</v>
      </c>
      <c r="K27" s="96">
        <f t="shared" si="3"/>
        <v>0</v>
      </c>
      <c r="L27" s="96">
        <f t="shared" si="3"/>
        <v>52620</v>
      </c>
      <c r="M27" s="96">
        <f t="shared" si="3"/>
        <v>0</v>
      </c>
      <c r="N27" s="96">
        <f t="shared" si="3"/>
        <v>0</v>
      </c>
      <c r="O27" s="96">
        <f t="shared" si="3"/>
        <v>324706.62</v>
      </c>
      <c r="P27" s="96">
        <f t="shared" si="3"/>
        <v>351524.67</v>
      </c>
      <c r="Q27" s="96">
        <f t="shared" si="3"/>
        <v>236281.52</v>
      </c>
      <c r="R27" s="96">
        <f t="shared" si="3"/>
        <v>64301</v>
      </c>
      <c r="S27" s="96">
        <f t="shared" si="2"/>
        <v>343430</v>
      </c>
      <c r="T27" s="96">
        <f t="shared" si="2"/>
        <v>347100</v>
      </c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101"/>
      <c r="AJ27" s="99"/>
      <c r="AK27" s="29"/>
    </row>
    <row r="28" spans="1:37" s="30" customFormat="1" ht="33.75" customHeight="1" x14ac:dyDescent="0.25">
      <c r="A28" s="126"/>
      <c r="B28" s="112"/>
      <c r="C28" s="99"/>
      <c r="D28" s="99"/>
      <c r="E28" s="99"/>
      <c r="F28" s="89" t="s">
        <v>15</v>
      </c>
      <c r="G28" s="96">
        <f t="shared" si="3"/>
        <v>820360</v>
      </c>
      <c r="H28" s="96">
        <f t="shared" si="3"/>
        <v>0</v>
      </c>
      <c r="I28" s="96">
        <f t="shared" si="3"/>
        <v>0</v>
      </c>
      <c r="J28" s="96">
        <f t="shared" si="3"/>
        <v>0</v>
      </c>
      <c r="K28" s="96">
        <f t="shared" si="3"/>
        <v>0</v>
      </c>
      <c r="L28" s="96">
        <f t="shared" si="3"/>
        <v>0</v>
      </c>
      <c r="M28" s="96">
        <f t="shared" si="3"/>
        <v>0</v>
      </c>
      <c r="N28" s="96">
        <f t="shared" si="3"/>
        <v>820360</v>
      </c>
      <c r="O28" s="96">
        <f t="shared" si="3"/>
        <v>0</v>
      </c>
      <c r="P28" s="96">
        <f t="shared" si="3"/>
        <v>0</v>
      </c>
      <c r="Q28" s="96">
        <f t="shared" si="3"/>
        <v>0</v>
      </c>
      <c r="R28" s="96">
        <f t="shared" si="3"/>
        <v>0</v>
      </c>
      <c r="S28" s="96">
        <f t="shared" si="2"/>
        <v>0</v>
      </c>
      <c r="T28" s="96">
        <f t="shared" si="2"/>
        <v>0</v>
      </c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101"/>
      <c r="AJ28" s="99"/>
      <c r="AK28" s="29"/>
    </row>
    <row r="29" spans="1:37" s="30" customFormat="1" ht="28.5" x14ac:dyDescent="0.25">
      <c r="A29" s="126"/>
      <c r="B29" s="112"/>
      <c r="C29" s="99"/>
      <c r="D29" s="99"/>
      <c r="E29" s="99"/>
      <c r="F29" s="89" t="s">
        <v>16</v>
      </c>
      <c r="G29" s="96">
        <f t="shared" si="3"/>
        <v>0</v>
      </c>
      <c r="H29" s="96">
        <f t="shared" si="3"/>
        <v>0</v>
      </c>
      <c r="I29" s="96">
        <f t="shared" si="3"/>
        <v>0</v>
      </c>
      <c r="J29" s="96">
        <f t="shared" si="3"/>
        <v>0</v>
      </c>
      <c r="K29" s="96">
        <f t="shared" si="3"/>
        <v>0</v>
      </c>
      <c r="L29" s="96">
        <f t="shared" si="3"/>
        <v>0</v>
      </c>
      <c r="M29" s="96">
        <f t="shared" si="3"/>
        <v>0</v>
      </c>
      <c r="N29" s="96">
        <f t="shared" si="3"/>
        <v>0</v>
      </c>
      <c r="O29" s="96">
        <f t="shared" si="3"/>
        <v>0</v>
      </c>
      <c r="P29" s="96">
        <f t="shared" si="3"/>
        <v>0</v>
      </c>
      <c r="Q29" s="96">
        <f t="shared" si="3"/>
        <v>0</v>
      </c>
      <c r="R29" s="96">
        <f t="shared" si="3"/>
        <v>0</v>
      </c>
      <c r="S29" s="96">
        <f t="shared" si="2"/>
        <v>0</v>
      </c>
      <c r="T29" s="96">
        <f t="shared" si="2"/>
        <v>0</v>
      </c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101"/>
      <c r="AJ29" s="99"/>
      <c r="AK29" s="29"/>
    </row>
    <row r="30" spans="1:37" s="30" customFormat="1" x14ac:dyDescent="0.25">
      <c r="A30" s="126"/>
      <c r="B30" s="112"/>
      <c r="C30" s="99"/>
      <c r="D30" s="99"/>
      <c r="E30" s="99"/>
      <c r="F30" s="89" t="s">
        <v>17</v>
      </c>
      <c r="G30" s="96">
        <f t="shared" si="3"/>
        <v>0</v>
      </c>
      <c r="H30" s="96">
        <f t="shared" si="3"/>
        <v>0</v>
      </c>
      <c r="I30" s="96">
        <f t="shared" si="3"/>
        <v>0</v>
      </c>
      <c r="J30" s="96">
        <f t="shared" si="3"/>
        <v>0</v>
      </c>
      <c r="K30" s="96">
        <f t="shared" si="3"/>
        <v>0</v>
      </c>
      <c r="L30" s="96">
        <f t="shared" si="3"/>
        <v>0</v>
      </c>
      <c r="M30" s="96">
        <f t="shared" si="3"/>
        <v>0</v>
      </c>
      <c r="N30" s="96">
        <f t="shared" si="3"/>
        <v>0</v>
      </c>
      <c r="O30" s="96">
        <f t="shared" si="3"/>
        <v>0</v>
      </c>
      <c r="P30" s="96">
        <f t="shared" si="3"/>
        <v>0</v>
      </c>
      <c r="Q30" s="96">
        <f t="shared" si="3"/>
        <v>0</v>
      </c>
      <c r="R30" s="96">
        <f t="shared" si="3"/>
        <v>0</v>
      </c>
      <c r="S30" s="96">
        <f t="shared" si="2"/>
        <v>0</v>
      </c>
      <c r="T30" s="96">
        <f t="shared" si="2"/>
        <v>0</v>
      </c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102"/>
      <c r="AJ30" s="99"/>
      <c r="AK30" s="29"/>
    </row>
    <row r="31" spans="1:37" x14ac:dyDescent="0.25">
      <c r="A31" s="108" t="s">
        <v>47</v>
      </c>
      <c r="B31" s="109" t="s">
        <v>19</v>
      </c>
      <c r="C31" s="110">
        <v>2020</v>
      </c>
      <c r="D31" s="110">
        <v>2020</v>
      </c>
      <c r="E31" s="125"/>
      <c r="F31" s="90" t="s">
        <v>12</v>
      </c>
      <c r="G31" s="98">
        <f t="shared" ref="G31:G48" si="4">SUM(H31:T31)</f>
        <v>820360</v>
      </c>
      <c r="H31" s="98">
        <f>H32+H36</f>
        <v>0</v>
      </c>
      <c r="I31" s="98">
        <f t="shared" ref="I31:R31" si="5">I32+I36</f>
        <v>0</v>
      </c>
      <c r="J31" s="98">
        <f t="shared" si="5"/>
        <v>0</v>
      </c>
      <c r="K31" s="98">
        <f t="shared" si="5"/>
        <v>0</v>
      </c>
      <c r="L31" s="98">
        <f t="shared" si="5"/>
        <v>0</v>
      </c>
      <c r="M31" s="98">
        <f t="shared" si="5"/>
        <v>0</v>
      </c>
      <c r="N31" s="98">
        <f t="shared" si="5"/>
        <v>820360</v>
      </c>
      <c r="O31" s="98">
        <f t="shared" si="5"/>
        <v>0</v>
      </c>
      <c r="P31" s="98">
        <f t="shared" si="5"/>
        <v>0</v>
      </c>
      <c r="Q31" s="98">
        <f t="shared" si="5"/>
        <v>0</v>
      </c>
      <c r="R31" s="98">
        <f t="shared" si="5"/>
        <v>0</v>
      </c>
      <c r="S31" s="98">
        <f>S32+S36</f>
        <v>0</v>
      </c>
      <c r="T31" s="98">
        <f>T32+T36</f>
        <v>0</v>
      </c>
      <c r="U31" s="125" t="s">
        <v>144</v>
      </c>
      <c r="V31" s="125" t="s">
        <v>145</v>
      </c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8"/>
      <c r="AJ31" s="110"/>
      <c r="AK31" s="21"/>
    </row>
    <row r="32" spans="1:37" ht="30" x14ac:dyDescent="0.25">
      <c r="A32" s="108"/>
      <c r="B32" s="109"/>
      <c r="C32" s="110"/>
      <c r="D32" s="110"/>
      <c r="E32" s="125"/>
      <c r="F32" s="90" t="s">
        <v>13</v>
      </c>
      <c r="G32" s="98">
        <f t="shared" si="4"/>
        <v>820360</v>
      </c>
      <c r="H32" s="98">
        <f>SUM(H33:H35)</f>
        <v>0</v>
      </c>
      <c r="I32" s="98">
        <f t="shared" ref="I32:R32" si="6">SUM(I33:I35)</f>
        <v>0</v>
      </c>
      <c r="J32" s="98">
        <f t="shared" si="6"/>
        <v>0</v>
      </c>
      <c r="K32" s="98">
        <f t="shared" si="6"/>
        <v>0</v>
      </c>
      <c r="L32" s="98">
        <f t="shared" si="6"/>
        <v>0</v>
      </c>
      <c r="M32" s="98">
        <f t="shared" si="6"/>
        <v>0</v>
      </c>
      <c r="N32" s="98">
        <f t="shared" si="6"/>
        <v>820360</v>
      </c>
      <c r="O32" s="98">
        <f t="shared" si="6"/>
        <v>0</v>
      </c>
      <c r="P32" s="98">
        <f t="shared" si="6"/>
        <v>0</v>
      </c>
      <c r="Q32" s="98">
        <f t="shared" si="6"/>
        <v>0</v>
      </c>
      <c r="R32" s="98">
        <f t="shared" si="6"/>
        <v>0</v>
      </c>
      <c r="S32" s="98">
        <f>SUM(S33:S35)</f>
        <v>0</v>
      </c>
      <c r="T32" s="98">
        <f>SUM(T33:T35)</f>
        <v>0</v>
      </c>
      <c r="U32" s="125"/>
      <c r="V32" s="125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01"/>
      <c r="AJ32" s="110"/>
      <c r="AK32" s="21"/>
    </row>
    <row r="33" spans="1:37" ht="30" x14ac:dyDescent="0.25">
      <c r="A33" s="108"/>
      <c r="B33" s="109"/>
      <c r="C33" s="110"/>
      <c r="D33" s="110"/>
      <c r="E33" s="125"/>
      <c r="F33" s="90" t="s">
        <v>14</v>
      </c>
      <c r="G33" s="98">
        <f t="shared" si="4"/>
        <v>0</v>
      </c>
      <c r="H33" s="98">
        <v>0</v>
      </c>
      <c r="I33" s="98">
        <v>0</v>
      </c>
      <c r="J33" s="98">
        <v>0</v>
      </c>
      <c r="K33" s="98">
        <v>0</v>
      </c>
      <c r="L33" s="98">
        <v>0</v>
      </c>
      <c r="M33" s="98">
        <v>0</v>
      </c>
      <c r="N33" s="98">
        <v>0</v>
      </c>
      <c r="O33" s="98">
        <v>0</v>
      </c>
      <c r="P33" s="98">
        <v>0</v>
      </c>
      <c r="Q33" s="98">
        <v>0</v>
      </c>
      <c r="R33" s="98">
        <v>0</v>
      </c>
      <c r="S33" s="98">
        <v>0</v>
      </c>
      <c r="T33" s="98">
        <v>0</v>
      </c>
      <c r="U33" s="125"/>
      <c r="V33" s="125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01"/>
      <c r="AJ33" s="110"/>
      <c r="AK33" s="21"/>
    </row>
    <row r="34" spans="1:37" ht="30" x14ac:dyDescent="0.25">
      <c r="A34" s="108"/>
      <c r="B34" s="109"/>
      <c r="C34" s="110"/>
      <c r="D34" s="110"/>
      <c r="E34" s="125"/>
      <c r="F34" s="90" t="s">
        <v>15</v>
      </c>
      <c r="G34" s="98">
        <f t="shared" si="4"/>
        <v>820360</v>
      </c>
      <c r="H34" s="98">
        <v>0</v>
      </c>
      <c r="I34" s="98">
        <v>0</v>
      </c>
      <c r="J34" s="98">
        <v>0</v>
      </c>
      <c r="K34" s="98">
        <v>0</v>
      </c>
      <c r="L34" s="98">
        <v>0</v>
      </c>
      <c r="M34" s="98">
        <v>0</v>
      </c>
      <c r="N34" s="98">
        <v>820360</v>
      </c>
      <c r="O34" s="98">
        <v>0</v>
      </c>
      <c r="P34" s="98">
        <v>0</v>
      </c>
      <c r="Q34" s="98">
        <v>0</v>
      </c>
      <c r="R34" s="98">
        <v>0</v>
      </c>
      <c r="S34" s="98">
        <v>0</v>
      </c>
      <c r="T34" s="98">
        <v>0</v>
      </c>
      <c r="U34" s="125"/>
      <c r="V34" s="125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01"/>
      <c r="AJ34" s="110"/>
      <c r="AK34" s="21"/>
    </row>
    <row r="35" spans="1:37" ht="30" x14ac:dyDescent="0.25">
      <c r="A35" s="108"/>
      <c r="B35" s="109"/>
      <c r="C35" s="110"/>
      <c r="D35" s="110"/>
      <c r="E35" s="125"/>
      <c r="F35" s="90" t="s">
        <v>16</v>
      </c>
      <c r="G35" s="98">
        <f t="shared" si="4"/>
        <v>0</v>
      </c>
      <c r="H35" s="98">
        <v>0</v>
      </c>
      <c r="I35" s="98">
        <v>0</v>
      </c>
      <c r="J35" s="98">
        <v>0</v>
      </c>
      <c r="K35" s="98">
        <v>0</v>
      </c>
      <c r="L35" s="98">
        <v>0</v>
      </c>
      <c r="M35" s="98">
        <v>0</v>
      </c>
      <c r="N35" s="98">
        <v>0</v>
      </c>
      <c r="O35" s="98">
        <v>0</v>
      </c>
      <c r="P35" s="98">
        <v>0</v>
      </c>
      <c r="Q35" s="98">
        <v>0</v>
      </c>
      <c r="R35" s="98">
        <v>0</v>
      </c>
      <c r="S35" s="98">
        <v>0</v>
      </c>
      <c r="T35" s="98">
        <v>0</v>
      </c>
      <c r="U35" s="125"/>
      <c r="V35" s="125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01"/>
      <c r="AJ35" s="110"/>
      <c r="AK35" s="21"/>
    </row>
    <row r="36" spans="1:37" x14ac:dyDescent="0.25">
      <c r="A36" s="108"/>
      <c r="B36" s="109"/>
      <c r="C36" s="110"/>
      <c r="D36" s="110"/>
      <c r="E36" s="125"/>
      <c r="F36" s="90" t="s">
        <v>17</v>
      </c>
      <c r="G36" s="98">
        <f t="shared" si="4"/>
        <v>0</v>
      </c>
      <c r="H36" s="98">
        <v>0</v>
      </c>
      <c r="I36" s="98">
        <v>0</v>
      </c>
      <c r="J36" s="98">
        <v>0</v>
      </c>
      <c r="K36" s="98">
        <v>0</v>
      </c>
      <c r="L36" s="98">
        <v>0</v>
      </c>
      <c r="M36" s="98">
        <v>0</v>
      </c>
      <c r="N36" s="98">
        <v>0</v>
      </c>
      <c r="O36" s="98">
        <v>0</v>
      </c>
      <c r="P36" s="98">
        <v>0</v>
      </c>
      <c r="Q36" s="98">
        <v>0</v>
      </c>
      <c r="R36" s="98">
        <v>0</v>
      </c>
      <c r="S36" s="98">
        <v>0</v>
      </c>
      <c r="T36" s="98">
        <v>0</v>
      </c>
      <c r="U36" s="125"/>
      <c r="V36" s="125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02"/>
      <c r="AJ36" s="110"/>
      <c r="AK36" s="21"/>
    </row>
    <row r="37" spans="1:37" x14ac:dyDescent="0.25">
      <c r="A37" s="108" t="s">
        <v>48</v>
      </c>
      <c r="B37" s="109" t="s">
        <v>100</v>
      </c>
      <c r="C37" s="110">
        <v>2014</v>
      </c>
      <c r="D37" s="110">
        <v>2026</v>
      </c>
      <c r="E37" s="125"/>
      <c r="F37" s="90" t="s">
        <v>12</v>
      </c>
      <c r="G37" s="98">
        <f t="shared" si="4"/>
        <v>52620</v>
      </c>
      <c r="H37" s="98">
        <f t="shared" ref="H37:T37" si="7">H38+H42</f>
        <v>0</v>
      </c>
      <c r="I37" s="98">
        <f t="shared" si="7"/>
        <v>0</v>
      </c>
      <c r="J37" s="98">
        <f t="shared" si="7"/>
        <v>0</v>
      </c>
      <c r="K37" s="98">
        <f t="shared" si="7"/>
        <v>0</v>
      </c>
      <c r="L37" s="98">
        <f t="shared" si="7"/>
        <v>52620</v>
      </c>
      <c r="M37" s="98">
        <f t="shared" si="7"/>
        <v>0</v>
      </c>
      <c r="N37" s="98">
        <f t="shared" si="7"/>
        <v>0</v>
      </c>
      <c r="O37" s="98">
        <f t="shared" si="7"/>
        <v>0</v>
      </c>
      <c r="P37" s="98">
        <f t="shared" si="7"/>
        <v>0</v>
      </c>
      <c r="Q37" s="98">
        <f t="shared" si="7"/>
        <v>0</v>
      </c>
      <c r="R37" s="98">
        <f t="shared" si="7"/>
        <v>0</v>
      </c>
      <c r="S37" s="98">
        <f t="shared" si="7"/>
        <v>0</v>
      </c>
      <c r="T37" s="98">
        <f t="shared" si="7"/>
        <v>0</v>
      </c>
      <c r="U37" s="125" t="s">
        <v>144</v>
      </c>
      <c r="V37" s="125" t="s">
        <v>145</v>
      </c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8"/>
      <c r="AJ37" s="110"/>
      <c r="AK37" s="21"/>
    </row>
    <row r="38" spans="1:37" ht="30" x14ac:dyDescent="0.25">
      <c r="A38" s="108"/>
      <c r="B38" s="109"/>
      <c r="C38" s="110"/>
      <c r="D38" s="110"/>
      <c r="E38" s="125"/>
      <c r="F38" s="90" t="s">
        <v>13</v>
      </c>
      <c r="G38" s="98">
        <f t="shared" si="4"/>
        <v>52620</v>
      </c>
      <c r="H38" s="98">
        <f t="shared" ref="H38:T38" si="8">SUM(H39:H41)</f>
        <v>0</v>
      </c>
      <c r="I38" s="98">
        <f t="shared" si="8"/>
        <v>0</v>
      </c>
      <c r="J38" s="98">
        <f t="shared" si="8"/>
        <v>0</v>
      </c>
      <c r="K38" s="98">
        <f t="shared" si="8"/>
        <v>0</v>
      </c>
      <c r="L38" s="98">
        <f t="shared" si="8"/>
        <v>52620</v>
      </c>
      <c r="M38" s="98">
        <f t="shared" si="8"/>
        <v>0</v>
      </c>
      <c r="N38" s="98">
        <f t="shared" si="8"/>
        <v>0</v>
      </c>
      <c r="O38" s="98">
        <f t="shared" si="8"/>
        <v>0</v>
      </c>
      <c r="P38" s="98">
        <f t="shared" si="8"/>
        <v>0</v>
      </c>
      <c r="Q38" s="98">
        <f t="shared" si="8"/>
        <v>0</v>
      </c>
      <c r="R38" s="98">
        <f t="shared" si="8"/>
        <v>0</v>
      </c>
      <c r="S38" s="98">
        <f t="shared" si="8"/>
        <v>0</v>
      </c>
      <c r="T38" s="98">
        <f t="shared" si="8"/>
        <v>0</v>
      </c>
      <c r="U38" s="125"/>
      <c r="V38" s="125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01"/>
      <c r="AJ38" s="110"/>
      <c r="AK38" s="21"/>
    </row>
    <row r="39" spans="1:37" ht="30" x14ac:dyDescent="0.25">
      <c r="A39" s="108"/>
      <c r="B39" s="109"/>
      <c r="C39" s="110"/>
      <c r="D39" s="110"/>
      <c r="E39" s="125"/>
      <c r="F39" s="90" t="s">
        <v>14</v>
      </c>
      <c r="G39" s="98">
        <f t="shared" si="4"/>
        <v>52620</v>
      </c>
      <c r="H39" s="98">
        <v>0</v>
      </c>
      <c r="I39" s="98">
        <v>0</v>
      </c>
      <c r="J39" s="98">
        <v>0</v>
      </c>
      <c r="K39" s="98">
        <v>0</v>
      </c>
      <c r="L39" s="98">
        <v>52620</v>
      </c>
      <c r="M39" s="98">
        <v>0</v>
      </c>
      <c r="N39" s="98"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  <c r="T39" s="98">
        <v>0</v>
      </c>
      <c r="U39" s="125"/>
      <c r="V39" s="125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01"/>
      <c r="AJ39" s="110"/>
      <c r="AK39" s="21"/>
    </row>
    <row r="40" spans="1:37" ht="30" x14ac:dyDescent="0.25">
      <c r="A40" s="108"/>
      <c r="B40" s="109"/>
      <c r="C40" s="110"/>
      <c r="D40" s="110"/>
      <c r="E40" s="125"/>
      <c r="F40" s="90" t="s">
        <v>15</v>
      </c>
      <c r="G40" s="98">
        <f t="shared" si="4"/>
        <v>0</v>
      </c>
      <c r="H40" s="98">
        <v>0</v>
      </c>
      <c r="I40" s="98">
        <v>0</v>
      </c>
      <c r="J40" s="98">
        <v>0</v>
      </c>
      <c r="K40" s="98">
        <v>0</v>
      </c>
      <c r="L40" s="98">
        <v>0</v>
      </c>
      <c r="M40" s="98">
        <v>0</v>
      </c>
      <c r="N40" s="98">
        <v>0</v>
      </c>
      <c r="O40" s="98">
        <v>0</v>
      </c>
      <c r="P40" s="98">
        <v>0</v>
      </c>
      <c r="Q40" s="98">
        <v>0</v>
      </c>
      <c r="R40" s="98">
        <v>0</v>
      </c>
      <c r="S40" s="98">
        <v>0</v>
      </c>
      <c r="T40" s="98">
        <v>0</v>
      </c>
      <c r="U40" s="125"/>
      <c r="V40" s="125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01"/>
      <c r="AJ40" s="110"/>
      <c r="AK40" s="21"/>
    </row>
    <row r="41" spans="1:37" ht="30" x14ac:dyDescent="0.25">
      <c r="A41" s="108"/>
      <c r="B41" s="109"/>
      <c r="C41" s="110"/>
      <c r="D41" s="110"/>
      <c r="E41" s="125"/>
      <c r="F41" s="90" t="s">
        <v>16</v>
      </c>
      <c r="G41" s="98">
        <f t="shared" si="4"/>
        <v>0</v>
      </c>
      <c r="H41" s="98">
        <v>0</v>
      </c>
      <c r="I41" s="98">
        <v>0</v>
      </c>
      <c r="J41" s="98">
        <v>0</v>
      </c>
      <c r="K41" s="98">
        <v>0</v>
      </c>
      <c r="L41" s="98">
        <v>0</v>
      </c>
      <c r="M41" s="98">
        <v>0</v>
      </c>
      <c r="N41" s="98">
        <v>0</v>
      </c>
      <c r="O41" s="98">
        <v>0</v>
      </c>
      <c r="P41" s="98">
        <v>0</v>
      </c>
      <c r="Q41" s="98">
        <v>0</v>
      </c>
      <c r="R41" s="98">
        <v>0</v>
      </c>
      <c r="S41" s="98">
        <v>0</v>
      </c>
      <c r="T41" s="98">
        <v>0</v>
      </c>
      <c r="U41" s="125"/>
      <c r="V41" s="125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01"/>
      <c r="AJ41" s="110"/>
      <c r="AK41" s="21"/>
    </row>
    <row r="42" spans="1:37" x14ac:dyDescent="0.25">
      <c r="A42" s="108"/>
      <c r="B42" s="109"/>
      <c r="C42" s="110"/>
      <c r="D42" s="110"/>
      <c r="E42" s="125"/>
      <c r="F42" s="90" t="s">
        <v>17</v>
      </c>
      <c r="G42" s="98">
        <f t="shared" si="4"/>
        <v>0</v>
      </c>
      <c r="H42" s="98">
        <v>0</v>
      </c>
      <c r="I42" s="98">
        <v>0</v>
      </c>
      <c r="J42" s="98">
        <v>0</v>
      </c>
      <c r="K42" s="98">
        <v>0</v>
      </c>
      <c r="L42" s="98">
        <v>0</v>
      </c>
      <c r="M42" s="98">
        <v>0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125"/>
      <c r="V42" s="125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02"/>
      <c r="AJ42" s="110"/>
      <c r="AK42" s="21"/>
    </row>
    <row r="43" spans="1:37" x14ac:dyDescent="0.25">
      <c r="A43" s="108" t="s">
        <v>98</v>
      </c>
      <c r="B43" s="109" t="s">
        <v>99</v>
      </c>
      <c r="C43" s="110">
        <v>2021</v>
      </c>
      <c r="D43" s="110">
        <v>2026</v>
      </c>
      <c r="E43" s="125"/>
      <c r="F43" s="90" t="s">
        <v>12</v>
      </c>
      <c r="G43" s="98">
        <f t="shared" si="4"/>
        <v>1667343.81</v>
      </c>
      <c r="H43" s="98">
        <f t="shared" ref="H43:T43" si="9">H44+H48</f>
        <v>0</v>
      </c>
      <c r="I43" s="98">
        <f t="shared" si="9"/>
        <v>0</v>
      </c>
      <c r="J43" s="98">
        <f t="shared" si="9"/>
        <v>0</v>
      </c>
      <c r="K43" s="98">
        <f t="shared" si="9"/>
        <v>0</v>
      </c>
      <c r="L43" s="98">
        <f t="shared" si="9"/>
        <v>0</v>
      </c>
      <c r="M43" s="98">
        <f t="shared" si="9"/>
        <v>0</v>
      </c>
      <c r="N43" s="98">
        <f t="shared" si="9"/>
        <v>0</v>
      </c>
      <c r="O43" s="98">
        <f t="shared" si="9"/>
        <v>324706.62</v>
      </c>
      <c r="P43" s="98">
        <f t="shared" si="9"/>
        <v>351524.67</v>
      </c>
      <c r="Q43" s="98">
        <f t="shared" si="9"/>
        <v>236281.52</v>
      </c>
      <c r="R43" s="98">
        <f t="shared" si="9"/>
        <v>64301</v>
      </c>
      <c r="S43" s="98">
        <f t="shared" si="9"/>
        <v>343430</v>
      </c>
      <c r="T43" s="98">
        <f t="shared" si="9"/>
        <v>347100</v>
      </c>
      <c r="U43" s="125" t="s">
        <v>144</v>
      </c>
      <c r="V43" s="125" t="s">
        <v>145</v>
      </c>
      <c r="W43" s="110"/>
      <c r="X43" s="110"/>
      <c r="Y43" s="110"/>
      <c r="Z43" s="110"/>
      <c r="AA43" s="110"/>
      <c r="AB43" s="110"/>
      <c r="AC43" s="110"/>
      <c r="AD43" s="110"/>
      <c r="AE43" s="110"/>
      <c r="AF43" s="110">
        <v>100</v>
      </c>
      <c r="AG43" s="110">
        <v>100</v>
      </c>
      <c r="AH43" s="110">
        <v>100</v>
      </c>
      <c r="AI43" s="118">
        <v>100</v>
      </c>
      <c r="AJ43" s="110"/>
      <c r="AK43" s="21"/>
    </row>
    <row r="44" spans="1:37" ht="30" x14ac:dyDescent="0.25">
      <c r="A44" s="108"/>
      <c r="B44" s="109"/>
      <c r="C44" s="110"/>
      <c r="D44" s="110"/>
      <c r="E44" s="125"/>
      <c r="F44" s="90" t="s">
        <v>13</v>
      </c>
      <c r="G44" s="98">
        <f t="shared" si="4"/>
        <v>1667343.81</v>
      </c>
      <c r="H44" s="98">
        <f t="shared" ref="H44:T44" si="10">SUM(H45:H47)</f>
        <v>0</v>
      </c>
      <c r="I44" s="98">
        <f t="shared" si="10"/>
        <v>0</v>
      </c>
      <c r="J44" s="98">
        <f t="shared" si="10"/>
        <v>0</v>
      </c>
      <c r="K44" s="98">
        <f t="shared" si="10"/>
        <v>0</v>
      </c>
      <c r="L44" s="98">
        <f t="shared" si="10"/>
        <v>0</v>
      </c>
      <c r="M44" s="98">
        <f t="shared" si="10"/>
        <v>0</v>
      </c>
      <c r="N44" s="98">
        <f t="shared" si="10"/>
        <v>0</v>
      </c>
      <c r="O44" s="98">
        <f t="shared" si="10"/>
        <v>324706.62</v>
      </c>
      <c r="P44" s="98">
        <f t="shared" si="10"/>
        <v>351524.67</v>
      </c>
      <c r="Q44" s="98">
        <f t="shared" si="10"/>
        <v>236281.52</v>
      </c>
      <c r="R44" s="98">
        <f t="shared" si="10"/>
        <v>64301</v>
      </c>
      <c r="S44" s="98">
        <f t="shared" si="10"/>
        <v>343430</v>
      </c>
      <c r="T44" s="98">
        <f t="shared" si="10"/>
        <v>347100</v>
      </c>
      <c r="U44" s="125"/>
      <c r="V44" s="125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01"/>
      <c r="AJ44" s="110"/>
      <c r="AK44" s="21"/>
    </row>
    <row r="45" spans="1:37" ht="30" x14ac:dyDescent="0.25">
      <c r="A45" s="108"/>
      <c r="B45" s="109"/>
      <c r="C45" s="110"/>
      <c r="D45" s="110"/>
      <c r="E45" s="125"/>
      <c r="F45" s="90" t="s">
        <v>14</v>
      </c>
      <c r="G45" s="98">
        <f t="shared" si="4"/>
        <v>1667343.81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8">
        <v>324706.62</v>
      </c>
      <c r="P45" s="98">
        <v>351524.67</v>
      </c>
      <c r="Q45" s="98">
        <v>236281.52</v>
      </c>
      <c r="R45" s="98">
        <v>64301</v>
      </c>
      <c r="S45" s="98">
        <v>343430</v>
      </c>
      <c r="T45" s="98">
        <v>347100</v>
      </c>
      <c r="U45" s="125"/>
      <c r="V45" s="125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01"/>
      <c r="AJ45" s="110"/>
      <c r="AK45" s="21"/>
    </row>
    <row r="46" spans="1:37" ht="30" x14ac:dyDescent="0.25">
      <c r="A46" s="108"/>
      <c r="B46" s="109"/>
      <c r="C46" s="110"/>
      <c r="D46" s="110"/>
      <c r="E46" s="125"/>
      <c r="F46" s="90" t="s">
        <v>15</v>
      </c>
      <c r="G46" s="98">
        <f t="shared" si="4"/>
        <v>0</v>
      </c>
      <c r="H46" s="98">
        <v>0</v>
      </c>
      <c r="I46" s="98">
        <v>0</v>
      </c>
      <c r="J46" s="98">
        <v>0</v>
      </c>
      <c r="K46" s="98">
        <v>0</v>
      </c>
      <c r="L46" s="98">
        <v>0</v>
      </c>
      <c r="M46" s="98">
        <v>0</v>
      </c>
      <c r="N46" s="98">
        <v>0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0</v>
      </c>
      <c r="U46" s="125"/>
      <c r="V46" s="125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01"/>
      <c r="AJ46" s="110"/>
      <c r="AK46" s="21"/>
    </row>
    <row r="47" spans="1:37" ht="30" x14ac:dyDescent="0.25">
      <c r="A47" s="108"/>
      <c r="B47" s="109"/>
      <c r="C47" s="110"/>
      <c r="D47" s="110"/>
      <c r="E47" s="125"/>
      <c r="F47" s="90" t="s">
        <v>16</v>
      </c>
      <c r="G47" s="98">
        <f t="shared" si="4"/>
        <v>0</v>
      </c>
      <c r="H47" s="98">
        <v>0</v>
      </c>
      <c r="I47" s="98">
        <v>0</v>
      </c>
      <c r="J47" s="98">
        <v>0</v>
      </c>
      <c r="K47" s="98">
        <v>0</v>
      </c>
      <c r="L47" s="98">
        <v>0</v>
      </c>
      <c r="M47" s="98">
        <v>0</v>
      </c>
      <c r="N47" s="98">
        <v>0</v>
      </c>
      <c r="O47" s="98">
        <v>0</v>
      </c>
      <c r="P47" s="98">
        <v>0</v>
      </c>
      <c r="Q47" s="98">
        <v>0</v>
      </c>
      <c r="R47" s="98">
        <v>0</v>
      </c>
      <c r="S47" s="98">
        <v>0</v>
      </c>
      <c r="T47" s="98">
        <v>0</v>
      </c>
      <c r="U47" s="125"/>
      <c r="V47" s="125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01"/>
      <c r="AJ47" s="110"/>
      <c r="AK47" s="21"/>
    </row>
    <row r="48" spans="1:37" x14ac:dyDescent="0.25">
      <c r="A48" s="108"/>
      <c r="B48" s="109"/>
      <c r="C48" s="110"/>
      <c r="D48" s="110"/>
      <c r="E48" s="125"/>
      <c r="F48" s="90" t="s">
        <v>17</v>
      </c>
      <c r="G48" s="98">
        <f t="shared" si="4"/>
        <v>0</v>
      </c>
      <c r="H48" s="98">
        <v>0</v>
      </c>
      <c r="I48" s="98">
        <v>0</v>
      </c>
      <c r="J48" s="98">
        <v>0</v>
      </c>
      <c r="K48" s="98">
        <v>0</v>
      </c>
      <c r="L48" s="98">
        <v>0</v>
      </c>
      <c r="M48" s="98">
        <v>0</v>
      </c>
      <c r="N48" s="98">
        <v>0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  <c r="T48" s="98">
        <v>0</v>
      </c>
      <c r="U48" s="125"/>
      <c r="V48" s="125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02"/>
      <c r="AJ48" s="110"/>
      <c r="AK48" s="21"/>
    </row>
    <row r="49" spans="1:37" s="30" customFormat="1" ht="15" customHeight="1" x14ac:dyDescent="0.25">
      <c r="A49" s="111" t="s">
        <v>49</v>
      </c>
      <c r="B49" s="112" t="s">
        <v>20</v>
      </c>
      <c r="C49" s="99">
        <v>2014</v>
      </c>
      <c r="D49" s="99">
        <v>2026</v>
      </c>
      <c r="E49" s="99" t="s">
        <v>165</v>
      </c>
      <c r="F49" s="89" t="s">
        <v>12</v>
      </c>
      <c r="G49" s="96">
        <f>G55</f>
        <v>2132034.9500000002</v>
      </c>
      <c r="H49" s="96">
        <f t="shared" ref="H49:T54" si="11">H55</f>
        <v>796969.54</v>
      </c>
      <c r="I49" s="96">
        <f t="shared" si="11"/>
        <v>1267039.9600000002</v>
      </c>
      <c r="J49" s="96">
        <f t="shared" si="11"/>
        <v>2093.66</v>
      </c>
      <c r="K49" s="96">
        <f t="shared" si="11"/>
        <v>9594.7099999999991</v>
      </c>
      <c r="L49" s="96">
        <f t="shared" si="11"/>
        <v>0</v>
      </c>
      <c r="M49" s="96">
        <f t="shared" si="11"/>
        <v>0</v>
      </c>
      <c r="N49" s="96">
        <f t="shared" si="11"/>
        <v>56337.08</v>
      </c>
      <c r="O49" s="96">
        <f t="shared" si="11"/>
        <v>0</v>
      </c>
      <c r="P49" s="96">
        <f t="shared" si="11"/>
        <v>0</v>
      </c>
      <c r="Q49" s="96">
        <f t="shared" si="11"/>
        <v>0</v>
      </c>
      <c r="R49" s="96">
        <f t="shared" si="11"/>
        <v>0</v>
      </c>
      <c r="S49" s="96">
        <f t="shared" si="11"/>
        <v>0</v>
      </c>
      <c r="T49" s="96">
        <f t="shared" si="11"/>
        <v>0</v>
      </c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100"/>
      <c r="AJ49" s="99"/>
      <c r="AK49" s="29"/>
    </row>
    <row r="50" spans="1:37" s="30" customFormat="1" ht="28.5" x14ac:dyDescent="0.25">
      <c r="A50" s="111"/>
      <c r="B50" s="112"/>
      <c r="C50" s="99"/>
      <c r="D50" s="99"/>
      <c r="E50" s="99"/>
      <c r="F50" s="89" t="s">
        <v>13</v>
      </c>
      <c r="G50" s="96">
        <f t="shared" ref="G50:R54" si="12">G56</f>
        <v>2132034.9500000002</v>
      </c>
      <c r="H50" s="96">
        <f t="shared" si="12"/>
        <v>796969.54</v>
      </c>
      <c r="I50" s="96">
        <f t="shared" si="12"/>
        <v>1267039.9600000002</v>
      </c>
      <c r="J50" s="96">
        <f t="shared" si="12"/>
        <v>2093.66</v>
      </c>
      <c r="K50" s="96">
        <f t="shared" si="12"/>
        <v>9594.7099999999991</v>
      </c>
      <c r="L50" s="96">
        <f t="shared" si="12"/>
        <v>0</v>
      </c>
      <c r="M50" s="96">
        <f t="shared" si="12"/>
        <v>0</v>
      </c>
      <c r="N50" s="96">
        <f t="shared" si="12"/>
        <v>56337.08</v>
      </c>
      <c r="O50" s="96">
        <f t="shared" si="12"/>
        <v>0</v>
      </c>
      <c r="P50" s="96">
        <f t="shared" si="12"/>
        <v>0</v>
      </c>
      <c r="Q50" s="96">
        <f t="shared" si="12"/>
        <v>0</v>
      </c>
      <c r="R50" s="96">
        <f t="shared" si="12"/>
        <v>0</v>
      </c>
      <c r="S50" s="96">
        <f t="shared" si="11"/>
        <v>0</v>
      </c>
      <c r="T50" s="96">
        <f t="shared" si="11"/>
        <v>0</v>
      </c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101"/>
      <c r="AJ50" s="99"/>
      <c r="AK50" s="29"/>
    </row>
    <row r="51" spans="1:37" s="30" customFormat="1" ht="28.5" x14ac:dyDescent="0.25">
      <c r="A51" s="111"/>
      <c r="B51" s="112"/>
      <c r="C51" s="99"/>
      <c r="D51" s="99"/>
      <c r="E51" s="99"/>
      <c r="F51" s="89" t="s">
        <v>14</v>
      </c>
      <c r="G51" s="96">
        <f t="shared" si="12"/>
        <v>813680.76</v>
      </c>
      <c r="H51" s="96">
        <f t="shared" si="12"/>
        <v>796969.54</v>
      </c>
      <c r="I51" s="96">
        <f t="shared" si="12"/>
        <v>5022.8500000000004</v>
      </c>
      <c r="J51" s="96">
        <f t="shared" si="12"/>
        <v>2093.66</v>
      </c>
      <c r="K51" s="96">
        <f t="shared" si="12"/>
        <v>9594.7099999999991</v>
      </c>
      <c r="L51" s="96">
        <f t="shared" si="12"/>
        <v>0</v>
      </c>
      <c r="M51" s="96">
        <f t="shared" si="12"/>
        <v>0</v>
      </c>
      <c r="N51" s="96">
        <f t="shared" si="12"/>
        <v>0</v>
      </c>
      <c r="O51" s="96">
        <f t="shared" si="12"/>
        <v>0</v>
      </c>
      <c r="P51" s="96">
        <f t="shared" si="12"/>
        <v>0</v>
      </c>
      <c r="Q51" s="96">
        <f t="shared" si="12"/>
        <v>0</v>
      </c>
      <c r="R51" s="96">
        <f t="shared" si="12"/>
        <v>0</v>
      </c>
      <c r="S51" s="96">
        <f t="shared" si="11"/>
        <v>0</v>
      </c>
      <c r="T51" s="96">
        <f t="shared" si="11"/>
        <v>0</v>
      </c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101"/>
      <c r="AJ51" s="99"/>
      <c r="AK51" s="29"/>
    </row>
    <row r="52" spans="1:37" s="30" customFormat="1" ht="28.5" x14ac:dyDescent="0.25">
      <c r="A52" s="111"/>
      <c r="B52" s="112"/>
      <c r="C52" s="99"/>
      <c r="D52" s="99"/>
      <c r="E52" s="99"/>
      <c r="F52" s="89" t="s">
        <v>15</v>
      </c>
      <c r="G52" s="96">
        <f t="shared" si="12"/>
        <v>1318354.1900000002</v>
      </c>
      <c r="H52" s="96">
        <f t="shared" si="12"/>
        <v>0</v>
      </c>
      <c r="I52" s="96">
        <f t="shared" si="12"/>
        <v>1262017.1100000001</v>
      </c>
      <c r="J52" s="96">
        <f t="shared" si="12"/>
        <v>0</v>
      </c>
      <c r="K52" s="96">
        <f t="shared" si="12"/>
        <v>0</v>
      </c>
      <c r="L52" s="96">
        <f t="shared" si="12"/>
        <v>0</v>
      </c>
      <c r="M52" s="96">
        <f t="shared" si="12"/>
        <v>0</v>
      </c>
      <c r="N52" s="96">
        <f t="shared" si="12"/>
        <v>56337.08</v>
      </c>
      <c r="O52" s="96">
        <f t="shared" si="12"/>
        <v>0</v>
      </c>
      <c r="P52" s="96">
        <f t="shared" si="12"/>
        <v>0</v>
      </c>
      <c r="Q52" s="96">
        <f t="shared" si="12"/>
        <v>0</v>
      </c>
      <c r="R52" s="96">
        <f t="shared" si="12"/>
        <v>0</v>
      </c>
      <c r="S52" s="96">
        <f t="shared" si="11"/>
        <v>0</v>
      </c>
      <c r="T52" s="96">
        <f t="shared" si="11"/>
        <v>0</v>
      </c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101"/>
      <c r="AJ52" s="99"/>
      <c r="AK52" s="29"/>
    </row>
    <row r="53" spans="1:37" s="30" customFormat="1" ht="35.25" customHeight="1" x14ac:dyDescent="0.25">
      <c r="A53" s="111"/>
      <c r="B53" s="112"/>
      <c r="C53" s="99"/>
      <c r="D53" s="99"/>
      <c r="E53" s="99"/>
      <c r="F53" s="89" t="s">
        <v>16</v>
      </c>
      <c r="G53" s="96">
        <f t="shared" si="12"/>
        <v>0</v>
      </c>
      <c r="H53" s="96">
        <f t="shared" si="12"/>
        <v>0</v>
      </c>
      <c r="I53" s="96">
        <f t="shared" si="12"/>
        <v>0</v>
      </c>
      <c r="J53" s="96">
        <f t="shared" si="12"/>
        <v>0</v>
      </c>
      <c r="K53" s="96">
        <f t="shared" si="12"/>
        <v>0</v>
      </c>
      <c r="L53" s="96">
        <f t="shared" si="12"/>
        <v>0</v>
      </c>
      <c r="M53" s="96">
        <f t="shared" si="12"/>
        <v>0</v>
      </c>
      <c r="N53" s="96">
        <f t="shared" si="12"/>
        <v>0</v>
      </c>
      <c r="O53" s="96">
        <f t="shared" si="12"/>
        <v>0</v>
      </c>
      <c r="P53" s="96">
        <f t="shared" si="12"/>
        <v>0</v>
      </c>
      <c r="Q53" s="96">
        <f t="shared" si="12"/>
        <v>0</v>
      </c>
      <c r="R53" s="96">
        <f t="shared" si="12"/>
        <v>0</v>
      </c>
      <c r="S53" s="96">
        <f t="shared" si="11"/>
        <v>0</v>
      </c>
      <c r="T53" s="96">
        <f t="shared" si="11"/>
        <v>0</v>
      </c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101"/>
      <c r="AJ53" s="99"/>
      <c r="AK53" s="29"/>
    </row>
    <row r="54" spans="1:37" s="30" customFormat="1" ht="62.25" customHeight="1" x14ac:dyDescent="0.25">
      <c r="A54" s="111"/>
      <c r="B54" s="112"/>
      <c r="C54" s="99"/>
      <c r="D54" s="99"/>
      <c r="E54" s="99"/>
      <c r="F54" s="89" t="s">
        <v>17</v>
      </c>
      <c r="G54" s="96">
        <f t="shared" si="12"/>
        <v>0</v>
      </c>
      <c r="H54" s="96">
        <f t="shared" si="12"/>
        <v>0</v>
      </c>
      <c r="I54" s="96">
        <f t="shared" si="12"/>
        <v>0</v>
      </c>
      <c r="J54" s="96">
        <f t="shared" si="12"/>
        <v>0</v>
      </c>
      <c r="K54" s="96">
        <f t="shared" si="12"/>
        <v>0</v>
      </c>
      <c r="L54" s="96">
        <f t="shared" si="12"/>
        <v>0</v>
      </c>
      <c r="M54" s="96">
        <f t="shared" si="12"/>
        <v>0</v>
      </c>
      <c r="N54" s="96">
        <f t="shared" si="12"/>
        <v>0</v>
      </c>
      <c r="O54" s="96">
        <f t="shared" si="12"/>
        <v>0</v>
      </c>
      <c r="P54" s="96">
        <f t="shared" si="12"/>
        <v>0</v>
      </c>
      <c r="Q54" s="96">
        <f t="shared" si="12"/>
        <v>0</v>
      </c>
      <c r="R54" s="96">
        <f t="shared" si="12"/>
        <v>0</v>
      </c>
      <c r="S54" s="96">
        <f t="shared" si="11"/>
        <v>0</v>
      </c>
      <c r="T54" s="96">
        <f t="shared" si="11"/>
        <v>0</v>
      </c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102"/>
      <c r="AJ54" s="99"/>
      <c r="AK54" s="29"/>
    </row>
    <row r="55" spans="1:37" ht="15" customHeight="1" x14ac:dyDescent="0.25">
      <c r="A55" s="108" t="s">
        <v>50</v>
      </c>
      <c r="B55" s="109" t="s">
        <v>21</v>
      </c>
      <c r="C55" s="110">
        <v>2014</v>
      </c>
      <c r="D55" s="110">
        <v>2026</v>
      </c>
      <c r="E55" s="110"/>
      <c r="F55" s="90" t="s">
        <v>12</v>
      </c>
      <c r="G55" s="98">
        <f t="shared" ref="G55:G60" si="13">SUM(H55:T55)</f>
        <v>2132034.9500000002</v>
      </c>
      <c r="H55" s="98">
        <f t="shared" ref="H55:T55" si="14">H56+H60</f>
        <v>796969.54</v>
      </c>
      <c r="I55" s="98">
        <f t="shared" si="14"/>
        <v>1267039.9600000002</v>
      </c>
      <c r="J55" s="98">
        <f t="shared" si="14"/>
        <v>2093.66</v>
      </c>
      <c r="K55" s="98">
        <f t="shared" si="14"/>
        <v>9594.7099999999991</v>
      </c>
      <c r="L55" s="98">
        <f t="shared" si="14"/>
        <v>0</v>
      </c>
      <c r="M55" s="98">
        <f t="shared" si="14"/>
        <v>0</v>
      </c>
      <c r="N55" s="98">
        <f t="shared" si="14"/>
        <v>56337.08</v>
      </c>
      <c r="O55" s="98">
        <f t="shared" si="14"/>
        <v>0</v>
      </c>
      <c r="P55" s="98">
        <f t="shared" si="14"/>
        <v>0</v>
      </c>
      <c r="Q55" s="98">
        <f t="shared" si="14"/>
        <v>0</v>
      </c>
      <c r="R55" s="98">
        <f t="shared" si="14"/>
        <v>0</v>
      </c>
      <c r="S55" s="98">
        <f t="shared" si="14"/>
        <v>0</v>
      </c>
      <c r="T55" s="98">
        <f t="shared" si="14"/>
        <v>0</v>
      </c>
      <c r="U55" s="125" t="s">
        <v>144</v>
      </c>
      <c r="V55" s="125" t="s">
        <v>145</v>
      </c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8"/>
      <c r="AJ55" s="110"/>
      <c r="AK55" s="21"/>
    </row>
    <row r="56" spans="1:37" ht="30" x14ac:dyDescent="0.25">
      <c r="A56" s="108"/>
      <c r="B56" s="109"/>
      <c r="C56" s="110"/>
      <c r="D56" s="110"/>
      <c r="E56" s="110"/>
      <c r="F56" s="90" t="s">
        <v>13</v>
      </c>
      <c r="G56" s="98">
        <f t="shared" si="13"/>
        <v>2132034.9500000002</v>
      </c>
      <c r="H56" s="98">
        <f t="shared" ref="H56:T56" si="15">SUM(H57:H59)</f>
        <v>796969.54</v>
      </c>
      <c r="I56" s="98">
        <f t="shared" si="15"/>
        <v>1267039.9600000002</v>
      </c>
      <c r="J56" s="98">
        <f t="shared" si="15"/>
        <v>2093.66</v>
      </c>
      <c r="K56" s="98">
        <f t="shared" si="15"/>
        <v>9594.7099999999991</v>
      </c>
      <c r="L56" s="98">
        <f t="shared" si="15"/>
        <v>0</v>
      </c>
      <c r="M56" s="98">
        <f t="shared" si="15"/>
        <v>0</v>
      </c>
      <c r="N56" s="98">
        <f t="shared" si="15"/>
        <v>56337.08</v>
      </c>
      <c r="O56" s="98">
        <f t="shared" si="15"/>
        <v>0</v>
      </c>
      <c r="P56" s="98">
        <f t="shared" si="15"/>
        <v>0</v>
      </c>
      <c r="Q56" s="98">
        <f t="shared" si="15"/>
        <v>0</v>
      </c>
      <c r="R56" s="98">
        <f t="shared" si="15"/>
        <v>0</v>
      </c>
      <c r="S56" s="98">
        <f t="shared" si="15"/>
        <v>0</v>
      </c>
      <c r="T56" s="98">
        <f t="shared" si="15"/>
        <v>0</v>
      </c>
      <c r="U56" s="125"/>
      <c r="V56" s="125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01"/>
      <c r="AJ56" s="110"/>
      <c r="AK56" s="21"/>
    </row>
    <row r="57" spans="1:37" ht="30" x14ac:dyDescent="0.25">
      <c r="A57" s="108"/>
      <c r="B57" s="109"/>
      <c r="C57" s="110"/>
      <c r="D57" s="110"/>
      <c r="E57" s="110"/>
      <c r="F57" s="90" t="s">
        <v>14</v>
      </c>
      <c r="G57" s="98">
        <f t="shared" si="13"/>
        <v>813680.76</v>
      </c>
      <c r="H57" s="98">
        <v>796969.54</v>
      </c>
      <c r="I57" s="98">
        <v>5022.8500000000004</v>
      </c>
      <c r="J57" s="98">
        <v>2093.66</v>
      </c>
      <c r="K57" s="98">
        <v>9594.7099999999991</v>
      </c>
      <c r="L57" s="98">
        <v>0</v>
      </c>
      <c r="M57" s="98">
        <v>0</v>
      </c>
      <c r="N57" s="98">
        <v>0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0</v>
      </c>
      <c r="U57" s="125"/>
      <c r="V57" s="125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01"/>
      <c r="AJ57" s="110"/>
      <c r="AK57" s="21"/>
    </row>
    <row r="58" spans="1:37" ht="30" x14ac:dyDescent="0.25">
      <c r="A58" s="108"/>
      <c r="B58" s="109"/>
      <c r="C58" s="110"/>
      <c r="D58" s="110"/>
      <c r="E58" s="110"/>
      <c r="F58" s="90" t="s">
        <v>15</v>
      </c>
      <c r="G58" s="98">
        <f t="shared" si="13"/>
        <v>1318354.1900000002</v>
      </c>
      <c r="H58" s="98">
        <v>0</v>
      </c>
      <c r="I58" s="98">
        <v>1262017.1100000001</v>
      </c>
      <c r="J58" s="98">
        <v>0</v>
      </c>
      <c r="K58" s="98">
        <v>0</v>
      </c>
      <c r="L58" s="98">
        <v>0</v>
      </c>
      <c r="M58" s="98">
        <v>0</v>
      </c>
      <c r="N58" s="98">
        <v>56337.08</v>
      </c>
      <c r="O58" s="98">
        <v>0</v>
      </c>
      <c r="P58" s="98">
        <v>0</v>
      </c>
      <c r="Q58" s="98">
        <v>0</v>
      </c>
      <c r="R58" s="98">
        <v>0</v>
      </c>
      <c r="S58" s="98">
        <v>0</v>
      </c>
      <c r="T58" s="98">
        <v>0</v>
      </c>
      <c r="U58" s="125"/>
      <c r="V58" s="125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01"/>
      <c r="AJ58" s="110"/>
      <c r="AK58" s="21"/>
    </row>
    <row r="59" spans="1:37" ht="30" x14ac:dyDescent="0.25">
      <c r="A59" s="108"/>
      <c r="B59" s="109"/>
      <c r="C59" s="110"/>
      <c r="D59" s="110"/>
      <c r="E59" s="110"/>
      <c r="F59" s="90" t="s">
        <v>16</v>
      </c>
      <c r="G59" s="98">
        <f t="shared" si="13"/>
        <v>0</v>
      </c>
      <c r="H59" s="98">
        <v>0</v>
      </c>
      <c r="I59" s="98">
        <v>0</v>
      </c>
      <c r="J59" s="98">
        <v>0</v>
      </c>
      <c r="K59" s="98">
        <v>0</v>
      </c>
      <c r="L59" s="98">
        <v>0</v>
      </c>
      <c r="M59" s="98">
        <v>0</v>
      </c>
      <c r="N59" s="98">
        <v>0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0</v>
      </c>
      <c r="U59" s="125"/>
      <c r="V59" s="125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01"/>
      <c r="AJ59" s="110"/>
      <c r="AK59" s="21"/>
    </row>
    <row r="60" spans="1:37" x14ac:dyDescent="0.25">
      <c r="A60" s="108"/>
      <c r="B60" s="109"/>
      <c r="C60" s="110"/>
      <c r="D60" s="110"/>
      <c r="E60" s="110"/>
      <c r="F60" s="90" t="s">
        <v>17</v>
      </c>
      <c r="G60" s="98">
        <f t="shared" si="13"/>
        <v>0</v>
      </c>
      <c r="H60" s="98">
        <v>0</v>
      </c>
      <c r="I60" s="98">
        <v>0</v>
      </c>
      <c r="J60" s="98">
        <v>0</v>
      </c>
      <c r="K60" s="98">
        <v>0</v>
      </c>
      <c r="L60" s="98">
        <v>0</v>
      </c>
      <c r="M60" s="98">
        <v>0</v>
      </c>
      <c r="N60" s="98">
        <v>0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0</v>
      </c>
      <c r="U60" s="125"/>
      <c r="V60" s="125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02"/>
      <c r="AJ60" s="110"/>
      <c r="AK60" s="21"/>
    </row>
    <row r="61" spans="1:37" s="31" customFormat="1" x14ac:dyDescent="0.25">
      <c r="A61" s="111" t="s">
        <v>136</v>
      </c>
      <c r="B61" s="112" t="s">
        <v>135</v>
      </c>
      <c r="C61" s="99">
        <v>2022</v>
      </c>
      <c r="D61" s="99">
        <v>2026</v>
      </c>
      <c r="E61" s="99" t="s">
        <v>165</v>
      </c>
      <c r="F61" s="89" t="s">
        <v>12</v>
      </c>
      <c r="G61" s="96">
        <f t="shared" ref="G61:T66" si="16">G67</f>
        <v>17232.66</v>
      </c>
      <c r="H61" s="96">
        <f t="shared" si="16"/>
        <v>0</v>
      </c>
      <c r="I61" s="96">
        <f t="shared" si="16"/>
        <v>0</v>
      </c>
      <c r="J61" s="96">
        <f t="shared" si="16"/>
        <v>0</v>
      </c>
      <c r="K61" s="96">
        <f t="shared" si="16"/>
        <v>0</v>
      </c>
      <c r="L61" s="96">
        <f t="shared" si="16"/>
        <v>0</v>
      </c>
      <c r="M61" s="96">
        <f t="shared" si="16"/>
        <v>0</v>
      </c>
      <c r="N61" s="96">
        <f t="shared" si="16"/>
        <v>0</v>
      </c>
      <c r="O61" s="96">
        <f t="shared" si="16"/>
        <v>0</v>
      </c>
      <c r="P61" s="96">
        <f t="shared" si="16"/>
        <v>5232.66</v>
      </c>
      <c r="Q61" s="96">
        <f t="shared" si="16"/>
        <v>0</v>
      </c>
      <c r="R61" s="96">
        <f t="shared" si="16"/>
        <v>0</v>
      </c>
      <c r="S61" s="96">
        <f t="shared" si="16"/>
        <v>6000</v>
      </c>
      <c r="T61" s="96">
        <f t="shared" si="16"/>
        <v>6000</v>
      </c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100"/>
      <c r="AJ61" s="99"/>
      <c r="AK61" s="29"/>
    </row>
    <row r="62" spans="1:37" s="31" customFormat="1" ht="28.5" x14ac:dyDescent="0.25">
      <c r="A62" s="111"/>
      <c r="B62" s="112"/>
      <c r="C62" s="99"/>
      <c r="D62" s="99"/>
      <c r="E62" s="99"/>
      <c r="F62" s="89" t="s">
        <v>13</v>
      </c>
      <c r="G62" s="96">
        <f t="shared" si="16"/>
        <v>17232.66</v>
      </c>
      <c r="H62" s="96">
        <f t="shared" si="16"/>
        <v>0</v>
      </c>
      <c r="I62" s="96">
        <f t="shared" si="16"/>
        <v>0</v>
      </c>
      <c r="J62" s="96">
        <f t="shared" si="16"/>
        <v>0</v>
      </c>
      <c r="K62" s="96">
        <f t="shared" si="16"/>
        <v>0</v>
      </c>
      <c r="L62" s="96">
        <f t="shared" si="16"/>
        <v>0</v>
      </c>
      <c r="M62" s="96">
        <f t="shared" si="16"/>
        <v>0</v>
      </c>
      <c r="N62" s="96">
        <f t="shared" si="16"/>
        <v>0</v>
      </c>
      <c r="O62" s="96">
        <f t="shared" si="16"/>
        <v>0</v>
      </c>
      <c r="P62" s="96">
        <f t="shared" si="16"/>
        <v>5232.66</v>
      </c>
      <c r="Q62" s="96">
        <f t="shared" si="16"/>
        <v>0</v>
      </c>
      <c r="R62" s="96">
        <f t="shared" si="16"/>
        <v>0</v>
      </c>
      <c r="S62" s="96">
        <f t="shared" si="16"/>
        <v>6000</v>
      </c>
      <c r="T62" s="96">
        <f t="shared" si="16"/>
        <v>6000</v>
      </c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101"/>
      <c r="AJ62" s="99"/>
      <c r="AK62" s="29"/>
    </row>
    <row r="63" spans="1:37" s="31" customFormat="1" ht="28.5" x14ac:dyDescent="0.25">
      <c r="A63" s="111"/>
      <c r="B63" s="112"/>
      <c r="C63" s="99"/>
      <c r="D63" s="99"/>
      <c r="E63" s="99"/>
      <c r="F63" s="89" t="s">
        <v>14</v>
      </c>
      <c r="G63" s="96">
        <f t="shared" si="16"/>
        <v>17232.66</v>
      </c>
      <c r="H63" s="96">
        <f t="shared" si="16"/>
        <v>0</v>
      </c>
      <c r="I63" s="96">
        <f t="shared" si="16"/>
        <v>0</v>
      </c>
      <c r="J63" s="96">
        <f t="shared" si="16"/>
        <v>0</v>
      </c>
      <c r="K63" s="96">
        <f t="shared" si="16"/>
        <v>0</v>
      </c>
      <c r="L63" s="96">
        <f t="shared" si="16"/>
        <v>0</v>
      </c>
      <c r="M63" s="96">
        <f t="shared" si="16"/>
        <v>0</v>
      </c>
      <c r="N63" s="96">
        <f t="shared" si="16"/>
        <v>0</v>
      </c>
      <c r="O63" s="96">
        <f t="shared" si="16"/>
        <v>0</v>
      </c>
      <c r="P63" s="96">
        <f t="shared" si="16"/>
        <v>5232.66</v>
      </c>
      <c r="Q63" s="96">
        <f t="shared" si="16"/>
        <v>0</v>
      </c>
      <c r="R63" s="96">
        <f t="shared" si="16"/>
        <v>0</v>
      </c>
      <c r="S63" s="96">
        <f t="shared" si="16"/>
        <v>6000</v>
      </c>
      <c r="T63" s="96">
        <f t="shared" si="16"/>
        <v>6000</v>
      </c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101"/>
      <c r="AJ63" s="99"/>
      <c r="AK63" s="29"/>
    </row>
    <row r="64" spans="1:37" s="31" customFormat="1" ht="28.5" x14ac:dyDescent="0.25">
      <c r="A64" s="111"/>
      <c r="B64" s="112"/>
      <c r="C64" s="99"/>
      <c r="D64" s="99"/>
      <c r="E64" s="99"/>
      <c r="F64" s="89" t="s">
        <v>15</v>
      </c>
      <c r="G64" s="96">
        <f t="shared" si="16"/>
        <v>0</v>
      </c>
      <c r="H64" s="96">
        <f t="shared" si="16"/>
        <v>0</v>
      </c>
      <c r="I64" s="96">
        <f t="shared" si="16"/>
        <v>0</v>
      </c>
      <c r="J64" s="96">
        <f t="shared" si="16"/>
        <v>0</v>
      </c>
      <c r="K64" s="96">
        <f t="shared" si="16"/>
        <v>0</v>
      </c>
      <c r="L64" s="96">
        <f t="shared" si="16"/>
        <v>0</v>
      </c>
      <c r="M64" s="96">
        <f t="shared" si="16"/>
        <v>0</v>
      </c>
      <c r="N64" s="96">
        <f t="shared" si="16"/>
        <v>0</v>
      </c>
      <c r="O64" s="96">
        <f t="shared" si="16"/>
        <v>0</v>
      </c>
      <c r="P64" s="96">
        <f t="shared" si="16"/>
        <v>0</v>
      </c>
      <c r="Q64" s="96">
        <f t="shared" si="16"/>
        <v>0</v>
      </c>
      <c r="R64" s="96">
        <f t="shared" si="16"/>
        <v>0</v>
      </c>
      <c r="S64" s="96">
        <f t="shared" si="16"/>
        <v>0</v>
      </c>
      <c r="T64" s="96">
        <f t="shared" si="16"/>
        <v>0</v>
      </c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101"/>
      <c r="AJ64" s="99"/>
      <c r="AK64" s="29"/>
    </row>
    <row r="65" spans="1:37" s="31" customFormat="1" ht="28.5" x14ac:dyDescent="0.25">
      <c r="A65" s="111"/>
      <c r="B65" s="112"/>
      <c r="C65" s="99"/>
      <c r="D65" s="99"/>
      <c r="E65" s="99"/>
      <c r="F65" s="89" t="s">
        <v>16</v>
      </c>
      <c r="G65" s="96">
        <f t="shared" si="16"/>
        <v>0</v>
      </c>
      <c r="H65" s="96">
        <f t="shared" si="16"/>
        <v>0</v>
      </c>
      <c r="I65" s="96">
        <f t="shared" si="16"/>
        <v>0</v>
      </c>
      <c r="J65" s="96">
        <f t="shared" si="16"/>
        <v>0</v>
      </c>
      <c r="K65" s="96">
        <f t="shared" si="16"/>
        <v>0</v>
      </c>
      <c r="L65" s="96">
        <f t="shared" si="16"/>
        <v>0</v>
      </c>
      <c r="M65" s="96">
        <f t="shared" si="16"/>
        <v>0</v>
      </c>
      <c r="N65" s="96">
        <f t="shared" si="16"/>
        <v>0</v>
      </c>
      <c r="O65" s="96">
        <f t="shared" si="16"/>
        <v>0</v>
      </c>
      <c r="P65" s="96">
        <f t="shared" si="16"/>
        <v>0</v>
      </c>
      <c r="Q65" s="96">
        <f t="shared" si="16"/>
        <v>0</v>
      </c>
      <c r="R65" s="96">
        <f t="shared" si="16"/>
        <v>0</v>
      </c>
      <c r="S65" s="96">
        <f t="shared" si="16"/>
        <v>0</v>
      </c>
      <c r="T65" s="96">
        <f t="shared" si="16"/>
        <v>0</v>
      </c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101"/>
      <c r="AJ65" s="99"/>
      <c r="AK65" s="29"/>
    </row>
    <row r="66" spans="1:37" s="31" customFormat="1" ht="49.5" customHeight="1" x14ac:dyDescent="0.25">
      <c r="A66" s="111"/>
      <c r="B66" s="112"/>
      <c r="C66" s="99"/>
      <c r="D66" s="99"/>
      <c r="E66" s="99"/>
      <c r="F66" s="89" t="s">
        <v>17</v>
      </c>
      <c r="G66" s="96">
        <f t="shared" si="16"/>
        <v>0</v>
      </c>
      <c r="H66" s="96">
        <f t="shared" si="16"/>
        <v>0</v>
      </c>
      <c r="I66" s="96">
        <f t="shared" si="16"/>
        <v>0</v>
      </c>
      <c r="J66" s="96">
        <f t="shared" si="16"/>
        <v>0</v>
      </c>
      <c r="K66" s="96">
        <f t="shared" si="16"/>
        <v>0</v>
      </c>
      <c r="L66" s="96">
        <f t="shared" si="16"/>
        <v>0</v>
      </c>
      <c r="M66" s="96">
        <f t="shared" si="16"/>
        <v>0</v>
      </c>
      <c r="N66" s="96">
        <f t="shared" si="16"/>
        <v>0</v>
      </c>
      <c r="O66" s="96">
        <f t="shared" si="16"/>
        <v>0</v>
      </c>
      <c r="P66" s="96">
        <f t="shared" si="16"/>
        <v>0</v>
      </c>
      <c r="Q66" s="96">
        <f t="shared" si="16"/>
        <v>0</v>
      </c>
      <c r="R66" s="96">
        <f t="shared" si="16"/>
        <v>0</v>
      </c>
      <c r="S66" s="96">
        <f t="shared" si="16"/>
        <v>0</v>
      </c>
      <c r="T66" s="96">
        <f t="shared" si="16"/>
        <v>0</v>
      </c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102"/>
      <c r="AJ66" s="99"/>
      <c r="AK66" s="29"/>
    </row>
    <row r="67" spans="1:37" x14ac:dyDescent="0.25">
      <c r="A67" s="108" t="s">
        <v>137</v>
      </c>
      <c r="B67" s="109" t="s">
        <v>134</v>
      </c>
      <c r="C67" s="110">
        <v>2022</v>
      </c>
      <c r="D67" s="110">
        <v>2026</v>
      </c>
      <c r="E67" s="110"/>
      <c r="F67" s="90" t="s">
        <v>12</v>
      </c>
      <c r="G67" s="98">
        <f t="shared" ref="G67:G72" si="17">SUM(H67:T67)</f>
        <v>17232.66</v>
      </c>
      <c r="H67" s="98">
        <f>H68+H72</f>
        <v>0</v>
      </c>
      <c r="I67" s="98">
        <f t="shared" ref="I67:T67" si="18">I68+I72</f>
        <v>0</v>
      </c>
      <c r="J67" s="98">
        <f t="shared" si="18"/>
        <v>0</v>
      </c>
      <c r="K67" s="98">
        <f t="shared" si="18"/>
        <v>0</v>
      </c>
      <c r="L67" s="98">
        <f t="shared" si="18"/>
        <v>0</v>
      </c>
      <c r="M67" s="98">
        <f t="shared" si="18"/>
        <v>0</v>
      </c>
      <c r="N67" s="98">
        <f t="shared" si="18"/>
        <v>0</v>
      </c>
      <c r="O67" s="98">
        <f t="shared" si="18"/>
        <v>0</v>
      </c>
      <c r="P67" s="98">
        <f t="shared" si="18"/>
        <v>5232.66</v>
      </c>
      <c r="Q67" s="98">
        <f t="shared" si="18"/>
        <v>0</v>
      </c>
      <c r="R67" s="98">
        <f t="shared" si="18"/>
        <v>0</v>
      </c>
      <c r="S67" s="98">
        <f t="shared" si="18"/>
        <v>6000</v>
      </c>
      <c r="T67" s="98">
        <f t="shared" si="18"/>
        <v>6000</v>
      </c>
      <c r="U67" s="125" t="s">
        <v>144</v>
      </c>
      <c r="V67" s="125" t="s">
        <v>145</v>
      </c>
      <c r="W67" s="110"/>
      <c r="X67" s="110"/>
      <c r="Y67" s="110"/>
      <c r="Z67" s="110"/>
      <c r="AA67" s="110"/>
      <c r="AB67" s="110"/>
      <c r="AC67" s="110"/>
      <c r="AD67" s="110"/>
      <c r="AE67" s="110"/>
      <c r="AF67" s="110">
        <v>100</v>
      </c>
      <c r="AG67" s="110">
        <v>100</v>
      </c>
      <c r="AH67" s="110">
        <v>100</v>
      </c>
      <c r="AI67" s="118">
        <v>100</v>
      </c>
      <c r="AJ67" s="110"/>
      <c r="AK67" s="21"/>
    </row>
    <row r="68" spans="1:37" ht="30" x14ac:dyDescent="0.25">
      <c r="A68" s="108"/>
      <c r="B68" s="109"/>
      <c r="C68" s="110"/>
      <c r="D68" s="110"/>
      <c r="E68" s="110"/>
      <c r="F68" s="90" t="s">
        <v>13</v>
      </c>
      <c r="G68" s="98">
        <f t="shared" si="17"/>
        <v>17232.66</v>
      </c>
      <c r="H68" s="98">
        <f>SUM(H69:H71)</f>
        <v>0</v>
      </c>
      <c r="I68" s="98">
        <f t="shared" ref="I68:T68" si="19">SUM(I69:I71)</f>
        <v>0</v>
      </c>
      <c r="J68" s="98">
        <f t="shared" si="19"/>
        <v>0</v>
      </c>
      <c r="K68" s="98">
        <f t="shared" si="19"/>
        <v>0</v>
      </c>
      <c r="L68" s="98">
        <f t="shared" si="19"/>
        <v>0</v>
      </c>
      <c r="M68" s="98">
        <f t="shared" si="19"/>
        <v>0</v>
      </c>
      <c r="N68" s="98">
        <f t="shared" si="19"/>
        <v>0</v>
      </c>
      <c r="O68" s="98">
        <f t="shared" si="19"/>
        <v>0</v>
      </c>
      <c r="P68" s="98">
        <f t="shared" si="19"/>
        <v>5232.66</v>
      </c>
      <c r="Q68" s="98">
        <f t="shared" si="19"/>
        <v>0</v>
      </c>
      <c r="R68" s="98">
        <f t="shared" si="19"/>
        <v>0</v>
      </c>
      <c r="S68" s="98">
        <f t="shared" si="19"/>
        <v>6000</v>
      </c>
      <c r="T68" s="98">
        <f t="shared" si="19"/>
        <v>6000</v>
      </c>
      <c r="U68" s="125"/>
      <c r="V68" s="125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01"/>
      <c r="AJ68" s="110"/>
      <c r="AK68" s="21"/>
    </row>
    <row r="69" spans="1:37" ht="30" x14ac:dyDescent="0.25">
      <c r="A69" s="108"/>
      <c r="B69" s="109"/>
      <c r="C69" s="110"/>
      <c r="D69" s="110"/>
      <c r="E69" s="110"/>
      <c r="F69" s="90" t="s">
        <v>14</v>
      </c>
      <c r="G69" s="98">
        <f t="shared" si="17"/>
        <v>17232.66</v>
      </c>
      <c r="H69" s="98">
        <v>0</v>
      </c>
      <c r="I69" s="98">
        <v>0</v>
      </c>
      <c r="J69" s="98">
        <v>0</v>
      </c>
      <c r="K69" s="98">
        <v>0</v>
      </c>
      <c r="L69" s="98">
        <v>0</v>
      </c>
      <c r="M69" s="98">
        <v>0</v>
      </c>
      <c r="N69" s="98">
        <v>0</v>
      </c>
      <c r="O69" s="98">
        <v>0</v>
      </c>
      <c r="P69" s="98">
        <v>5232.66</v>
      </c>
      <c r="Q69" s="98">
        <v>0</v>
      </c>
      <c r="R69" s="98">
        <v>0</v>
      </c>
      <c r="S69" s="98">
        <v>6000</v>
      </c>
      <c r="T69" s="98">
        <v>6000</v>
      </c>
      <c r="U69" s="125"/>
      <c r="V69" s="125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01"/>
      <c r="AJ69" s="110"/>
      <c r="AK69" s="21"/>
    </row>
    <row r="70" spans="1:37" ht="156.75" x14ac:dyDescent="0.25">
      <c r="A70" s="108"/>
      <c r="B70" s="109"/>
      <c r="C70" s="110"/>
      <c r="D70" s="110"/>
      <c r="E70" s="110"/>
      <c r="F70" s="89" t="s">
        <v>166</v>
      </c>
      <c r="G70" s="98">
        <f t="shared" si="17"/>
        <v>0</v>
      </c>
      <c r="H70" s="98">
        <v>0</v>
      </c>
      <c r="I70" s="98">
        <v>0</v>
      </c>
      <c r="J70" s="98">
        <v>0</v>
      </c>
      <c r="K70" s="98">
        <v>0</v>
      </c>
      <c r="L70" s="98">
        <v>0</v>
      </c>
      <c r="M70" s="98">
        <v>0</v>
      </c>
      <c r="N70" s="98">
        <v>0</v>
      </c>
      <c r="O70" s="98">
        <v>0</v>
      </c>
      <c r="P70" s="98">
        <v>0</v>
      </c>
      <c r="Q70" s="98">
        <v>0</v>
      </c>
      <c r="R70" s="98">
        <v>0</v>
      </c>
      <c r="S70" s="98">
        <v>0</v>
      </c>
      <c r="T70" s="98">
        <v>0</v>
      </c>
      <c r="U70" s="125"/>
      <c r="V70" s="125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01"/>
      <c r="AJ70" s="110"/>
      <c r="AK70" s="21"/>
    </row>
    <row r="71" spans="1:37" ht="30" x14ac:dyDescent="0.25">
      <c r="A71" s="108"/>
      <c r="B71" s="109"/>
      <c r="C71" s="110"/>
      <c r="D71" s="110"/>
      <c r="E71" s="110"/>
      <c r="F71" s="90" t="s">
        <v>16</v>
      </c>
      <c r="G71" s="98">
        <f t="shared" si="17"/>
        <v>0</v>
      </c>
      <c r="H71" s="98">
        <v>0</v>
      </c>
      <c r="I71" s="98">
        <v>0</v>
      </c>
      <c r="J71" s="98">
        <v>0</v>
      </c>
      <c r="K71" s="98">
        <v>0</v>
      </c>
      <c r="L71" s="98">
        <v>0</v>
      </c>
      <c r="M71" s="98">
        <v>0</v>
      </c>
      <c r="N71" s="98">
        <v>0</v>
      </c>
      <c r="O71" s="98">
        <v>0</v>
      </c>
      <c r="P71" s="98">
        <v>0</v>
      </c>
      <c r="Q71" s="98">
        <v>0</v>
      </c>
      <c r="R71" s="98">
        <v>0</v>
      </c>
      <c r="S71" s="98">
        <v>0</v>
      </c>
      <c r="T71" s="98">
        <v>0</v>
      </c>
      <c r="U71" s="125"/>
      <c r="V71" s="125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01"/>
      <c r="AJ71" s="110"/>
      <c r="AK71" s="21"/>
    </row>
    <row r="72" spans="1:37" x14ac:dyDescent="0.25">
      <c r="A72" s="108"/>
      <c r="B72" s="109"/>
      <c r="C72" s="110"/>
      <c r="D72" s="110"/>
      <c r="E72" s="110"/>
      <c r="F72" s="90" t="s">
        <v>17</v>
      </c>
      <c r="G72" s="98">
        <f t="shared" si="17"/>
        <v>0</v>
      </c>
      <c r="H72" s="98">
        <v>0</v>
      </c>
      <c r="I72" s="98">
        <v>0</v>
      </c>
      <c r="J72" s="98">
        <v>0</v>
      </c>
      <c r="K72" s="98">
        <v>0</v>
      </c>
      <c r="L72" s="98">
        <v>0</v>
      </c>
      <c r="M72" s="98">
        <v>0</v>
      </c>
      <c r="N72" s="98">
        <v>0</v>
      </c>
      <c r="O72" s="98">
        <v>0</v>
      </c>
      <c r="P72" s="98">
        <v>0</v>
      </c>
      <c r="Q72" s="98">
        <v>0</v>
      </c>
      <c r="R72" s="98">
        <v>0</v>
      </c>
      <c r="S72" s="98">
        <v>0</v>
      </c>
      <c r="T72" s="98">
        <v>0</v>
      </c>
      <c r="U72" s="125"/>
      <c r="V72" s="125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02"/>
      <c r="AJ72" s="110"/>
      <c r="AK72" s="21"/>
    </row>
    <row r="73" spans="1:37" s="65" customFormat="1" ht="15" customHeight="1" x14ac:dyDescent="0.25">
      <c r="A73" s="99" t="s">
        <v>22</v>
      </c>
      <c r="B73" s="99"/>
      <c r="C73" s="99"/>
      <c r="D73" s="99"/>
      <c r="E73" s="99"/>
      <c r="F73" s="89" t="s">
        <v>12</v>
      </c>
      <c r="G73" s="96">
        <f>G19</f>
        <v>4689591.42</v>
      </c>
      <c r="H73" s="96">
        <f t="shared" ref="H73:T78" si="20">H19</f>
        <v>796969.54</v>
      </c>
      <c r="I73" s="96">
        <f t="shared" si="20"/>
        <v>1267039.9600000002</v>
      </c>
      <c r="J73" s="96">
        <f t="shared" si="20"/>
        <v>2093.66</v>
      </c>
      <c r="K73" s="96">
        <f t="shared" si="20"/>
        <v>9594.7099999999991</v>
      </c>
      <c r="L73" s="96">
        <f t="shared" si="20"/>
        <v>52620</v>
      </c>
      <c r="M73" s="96">
        <f t="shared" si="20"/>
        <v>0</v>
      </c>
      <c r="N73" s="96">
        <f t="shared" si="20"/>
        <v>876697.08</v>
      </c>
      <c r="O73" s="96">
        <f t="shared" si="20"/>
        <v>324706.62</v>
      </c>
      <c r="P73" s="96">
        <f t="shared" si="20"/>
        <v>356757.32999999996</v>
      </c>
      <c r="Q73" s="96">
        <f t="shared" si="20"/>
        <v>236281.52</v>
      </c>
      <c r="R73" s="96">
        <f t="shared" si="20"/>
        <v>64301</v>
      </c>
      <c r="S73" s="96">
        <f t="shared" si="20"/>
        <v>349430</v>
      </c>
      <c r="T73" s="96">
        <f t="shared" si="20"/>
        <v>353100</v>
      </c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100"/>
      <c r="AJ73" s="99"/>
      <c r="AK73" s="64"/>
    </row>
    <row r="74" spans="1:37" s="65" customFormat="1" ht="28.5" x14ac:dyDescent="0.25">
      <c r="A74" s="99"/>
      <c r="B74" s="99"/>
      <c r="C74" s="99"/>
      <c r="D74" s="99"/>
      <c r="E74" s="99"/>
      <c r="F74" s="89" t="s">
        <v>13</v>
      </c>
      <c r="G74" s="96">
        <f>G20</f>
        <v>4689591.42</v>
      </c>
      <c r="H74" s="96">
        <f t="shared" si="20"/>
        <v>796969.54</v>
      </c>
      <c r="I74" s="96">
        <f t="shared" si="20"/>
        <v>1267039.9600000002</v>
      </c>
      <c r="J74" s="96">
        <f t="shared" si="20"/>
        <v>2093.66</v>
      </c>
      <c r="K74" s="96">
        <f t="shared" si="20"/>
        <v>9594.7099999999991</v>
      </c>
      <c r="L74" s="96">
        <f t="shared" si="20"/>
        <v>52620</v>
      </c>
      <c r="M74" s="96">
        <f t="shared" si="20"/>
        <v>0</v>
      </c>
      <c r="N74" s="96">
        <f t="shared" si="20"/>
        <v>876697.08</v>
      </c>
      <c r="O74" s="96">
        <f t="shared" si="20"/>
        <v>324706.62</v>
      </c>
      <c r="P74" s="96">
        <f t="shared" si="20"/>
        <v>356757.32999999996</v>
      </c>
      <c r="Q74" s="96">
        <f t="shared" si="20"/>
        <v>236281.52</v>
      </c>
      <c r="R74" s="96">
        <f t="shared" si="20"/>
        <v>64301</v>
      </c>
      <c r="S74" s="96">
        <f t="shared" si="20"/>
        <v>349430</v>
      </c>
      <c r="T74" s="96">
        <f t="shared" si="20"/>
        <v>353100</v>
      </c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101"/>
      <c r="AJ74" s="99"/>
      <c r="AK74" s="64"/>
    </row>
    <row r="75" spans="1:37" s="65" customFormat="1" ht="28.5" x14ac:dyDescent="0.25">
      <c r="A75" s="99"/>
      <c r="B75" s="99"/>
      <c r="C75" s="99"/>
      <c r="D75" s="99"/>
      <c r="E75" s="99"/>
      <c r="F75" s="89" t="s">
        <v>14</v>
      </c>
      <c r="G75" s="96">
        <f>G21</f>
        <v>2550877.2300000004</v>
      </c>
      <c r="H75" s="96">
        <f t="shared" si="20"/>
        <v>796969.54</v>
      </c>
      <c r="I75" s="96">
        <f t="shared" si="20"/>
        <v>5022.8500000000004</v>
      </c>
      <c r="J75" s="96">
        <f t="shared" si="20"/>
        <v>2093.66</v>
      </c>
      <c r="K75" s="96">
        <f t="shared" si="20"/>
        <v>9594.7099999999991</v>
      </c>
      <c r="L75" s="96">
        <f t="shared" si="20"/>
        <v>52620</v>
      </c>
      <c r="M75" s="96">
        <f t="shared" si="20"/>
        <v>0</v>
      </c>
      <c r="N75" s="96">
        <f t="shared" si="20"/>
        <v>0</v>
      </c>
      <c r="O75" s="96">
        <f t="shared" si="20"/>
        <v>324706.62</v>
      </c>
      <c r="P75" s="96">
        <f t="shared" si="20"/>
        <v>356757.32999999996</v>
      </c>
      <c r="Q75" s="96">
        <f t="shared" si="20"/>
        <v>236281.52</v>
      </c>
      <c r="R75" s="96">
        <f t="shared" si="20"/>
        <v>64301</v>
      </c>
      <c r="S75" s="96">
        <f t="shared" si="20"/>
        <v>349430</v>
      </c>
      <c r="T75" s="96">
        <f t="shared" si="20"/>
        <v>353100</v>
      </c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101"/>
      <c r="AJ75" s="99"/>
      <c r="AK75" s="64"/>
    </row>
    <row r="76" spans="1:37" s="65" customFormat="1" ht="28.5" x14ac:dyDescent="0.25">
      <c r="A76" s="99"/>
      <c r="B76" s="99"/>
      <c r="C76" s="99"/>
      <c r="D76" s="99"/>
      <c r="E76" s="99"/>
      <c r="F76" s="89" t="s">
        <v>15</v>
      </c>
      <c r="G76" s="96">
        <f>G22</f>
        <v>2138714.1900000004</v>
      </c>
      <c r="H76" s="96">
        <f t="shared" si="20"/>
        <v>0</v>
      </c>
      <c r="I76" s="96">
        <f t="shared" si="20"/>
        <v>1262017.1100000001</v>
      </c>
      <c r="J76" s="96">
        <f t="shared" si="20"/>
        <v>0</v>
      </c>
      <c r="K76" s="96">
        <f t="shared" si="20"/>
        <v>0</v>
      </c>
      <c r="L76" s="96">
        <f t="shared" si="20"/>
        <v>0</v>
      </c>
      <c r="M76" s="96">
        <f t="shared" si="20"/>
        <v>0</v>
      </c>
      <c r="N76" s="96">
        <f t="shared" si="20"/>
        <v>876697.08</v>
      </c>
      <c r="O76" s="96">
        <f t="shared" si="20"/>
        <v>0</v>
      </c>
      <c r="P76" s="96">
        <f t="shared" si="20"/>
        <v>0</v>
      </c>
      <c r="Q76" s="96">
        <f t="shared" si="20"/>
        <v>0</v>
      </c>
      <c r="R76" s="96">
        <f t="shared" si="20"/>
        <v>0</v>
      </c>
      <c r="S76" s="96">
        <f t="shared" si="20"/>
        <v>0</v>
      </c>
      <c r="T76" s="96">
        <f t="shared" si="20"/>
        <v>0</v>
      </c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101"/>
      <c r="AJ76" s="99"/>
      <c r="AK76" s="64"/>
    </row>
    <row r="77" spans="1:37" s="65" customFormat="1" ht="28.5" x14ac:dyDescent="0.25">
      <c r="A77" s="99"/>
      <c r="B77" s="99"/>
      <c r="C77" s="99"/>
      <c r="D77" s="99"/>
      <c r="E77" s="99"/>
      <c r="F77" s="89" t="s">
        <v>16</v>
      </c>
      <c r="G77" s="96">
        <f t="shared" ref="G77:G78" si="21">G23</f>
        <v>0</v>
      </c>
      <c r="H77" s="96">
        <f t="shared" si="20"/>
        <v>0</v>
      </c>
      <c r="I77" s="96">
        <f t="shared" si="20"/>
        <v>0</v>
      </c>
      <c r="J77" s="96">
        <f t="shared" si="20"/>
        <v>0</v>
      </c>
      <c r="K77" s="96">
        <f t="shared" si="20"/>
        <v>0</v>
      </c>
      <c r="L77" s="96">
        <f t="shared" si="20"/>
        <v>0</v>
      </c>
      <c r="M77" s="96">
        <f t="shared" si="20"/>
        <v>0</v>
      </c>
      <c r="N77" s="96">
        <f t="shared" si="20"/>
        <v>0</v>
      </c>
      <c r="O77" s="96">
        <f t="shared" si="20"/>
        <v>0</v>
      </c>
      <c r="P77" s="96">
        <f t="shared" si="20"/>
        <v>0</v>
      </c>
      <c r="Q77" s="96">
        <f t="shared" si="20"/>
        <v>0</v>
      </c>
      <c r="R77" s="96">
        <f t="shared" si="20"/>
        <v>0</v>
      </c>
      <c r="S77" s="96">
        <f t="shared" si="20"/>
        <v>0</v>
      </c>
      <c r="T77" s="96">
        <f t="shared" si="20"/>
        <v>0</v>
      </c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101"/>
      <c r="AJ77" s="99"/>
      <c r="AK77" s="64"/>
    </row>
    <row r="78" spans="1:37" s="65" customFormat="1" x14ac:dyDescent="0.25">
      <c r="A78" s="99"/>
      <c r="B78" s="99"/>
      <c r="C78" s="99"/>
      <c r="D78" s="99"/>
      <c r="E78" s="99"/>
      <c r="F78" s="89" t="s">
        <v>17</v>
      </c>
      <c r="G78" s="96">
        <f t="shared" si="21"/>
        <v>0</v>
      </c>
      <c r="H78" s="96">
        <f t="shared" si="20"/>
        <v>0</v>
      </c>
      <c r="I78" s="96">
        <f t="shared" si="20"/>
        <v>0</v>
      </c>
      <c r="J78" s="96">
        <f t="shared" si="20"/>
        <v>0</v>
      </c>
      <c r="K78" s="96">
        <f t="shared" si="20"/>
        <v>0</v>
      </c>
      <c r="L78" s="96">
        <f t="shared" si="20"/>
        <v>0</v>
      </c>
      <c r="M78" s="96">
        <f t="shared" si="20"/>
        <v>0</v>
      </c>
      <c r="N78" s="96">
        <f t="shared" si="20"/>
        <v>0</v>
      </c>
      <c r="O78" s="96">
        <f t="shared" si="20"/>
        <v>0</v>
      </c>
      <c r="P78" s="96">
        <f t="shared" si="20"/>
        <v>0</v>
      </c>
      <c r="Q78" s="96">
        <f t="shared" si="20"/>
        <v>0</v>
      </c>
      <c r="R78" s="96">
        <f t="shared" si="20"/>
        <v>0</v>
      </c>
      <c r="S78" s="96">
        <f t="shared" si="20"/>
        <v>0</v>
      </c>
      <c r="T78" s="96">
        <f t="shared" si="20"/>
        <v>0</v>
      </c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102"/>
      <c r="AJ78" s="99"/>
      <c r="AK78" s="64"/>
    </row>
    <row r="79" spans="1:37" ht="15" customHeight="1" x14ac:dyDescent="0.25">
      <c r="A79" s="110" t="s">
        <v>23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21"/>
    </row>
    <row r="80" spans="1:37" s="61" customFormat="1" ht="15.75" customHeight="1" x14ac:dyDescent="0.25">
      <c r="A80" s="110" t="s">
        <v>161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60"/>
    </row>
    <row r="81" spans="1:37" s="61" customFormat="1" ht="15" customHeight="1" x14ac:dyDescent="0.25">
      <c r="A81" s="110" t="s">
        <v>24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60"/>
    </row>
    <row r="82" spans="1:37" s="27" customFormat="1" x14ac:dyDescent="0.25">
      <c r="A82" s="111">
        <v>2</v>
      </c>
      <c r="B82" s="112" t="s">
        <v>25</v>
      </c>
      <c r="C82" s="99"/>
      <c r="D82" s="99"/>
      <c r="E82" s="103"/>
      <c r="F82" s="89" t="s">
        <v>12</v>
      </c>
      <c r="G82" s="96">
        <f t="shared" ref="G82:T87" si="22">G88+G118+G136+G148</f>
        <v>25894219.330000002</v>
      </c>
      <c r="H82" s="96">
        <f t="shared" si="22"/>
        <v>57353.279999999999</v>
      </c>
      <c r="I82" s="96">
        <f t="shared" si="22"/>
        <v>370939.32</v>
      </c>
      <c r="J82" s="96">
        <f t="shared" si="22"/>
        <v>358470.11</v>
      </c>
      <c r="K82" s="96">
        <f t="shared" si="22"/>
        <v>527910</v>
      </c>
      <c r="L82" s="96">
        <f t="shared" si="22"/>
        <v>77850</v>
      </c>
      <c r="M82" s="96">
        <f t="shared" si="22"/>
        <v>143592.16</v>
      </c>
      <c r="N82" s="96">
        <f t="shared" si="22"/>
        <v>8327985.2999999998</v>
      </c>
      <c r="O82" s="96">
        <f t="shared" si="22"/>
        <v>10244473.48</v>
      </c>
      <c r="P82" s="96">
        <f t="shared" si="22"/>
        <v>340866.51</v>
      </c>
      <c r="Q82" s="96">
        <f t="shared" si="22"/>
        <v>4907519.3499999996</v>
      </c>
      <c r="R82" s="96">
        <f t="shared" si="22"/>
        <v>312622.63</v>
      </c>
      <c r="S82" s="96">
        <f t="shared" si="22"/>
        <v>163164</v>
      </c>
      <c r="T82" s="96">
        <f t="shared" si="22"/>
        <v>164064</v>
      </c>
      <c r="U82" s="99"/>
      <c r="V82" s="99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100"/>
      <c r="AJ82" s="99"/>
      <c r="AK82" s="26"/>
    </row>
    <row r="83" spans="1:37" s="27" customFormat="1" ht="28.5" x14ac:dyDescent="0.25">
      <c r="A83" s="111"/>
      <c r="B83" s="112"/>
      <c r="C83" s="99"/>
      <c r="D83" s="99"/>
      <c r="E83" s="103"/>
      <c r="F83" s="89" t="s">
        <v>13</v>
      </c>
      <c r="G83" s="96">
        <f t="shared" si="22"/>
        <v>25894219.330000002</v>
      </c>
      <c r="H83" s="96">
        <f t="shared" si="22"/>
        <v>57353.279999999999</v>
      </c>
      <c r="I83" s="96">
        <f t="shared" si="22"/>
        <v>370939.32</v>
      </c>
      <c r="J83" s="96">
        <f t="shared" si="22"/>
        <v>358470.11</v>
      </c>
      <c r="K83" s="96">
        <f t="shared" si="22"/>
        <v>527910</v>
      </c>
      <c r="L83" s="96">
        <f t="shared" si="22"/>
        <v>77850</v>
      </c>
      <c r="M83" s="96">
        <f t="shared" si="22"/>
        <v>143592.16</v>
      </c>
      <c r="N83" s="96">
        <f t="shared" si="22"/>
        <v>8327985.2999999998</v>
      </c>
      <c r="O83" s="96">
        <f t="shared" si="22"/>
        <v>10244473.48</v>
      </c>
      <c r="P83" s="96">
        <f t="shared" si="22"/>
        <v>340866.51</v>
      </c>
      <c r="Q83" s="96">
        <f t="shared" si="22"/>
        <v>4907519.3499999996</v>
      </c>
      <c r="R83" s="96">
        <f t="shared" si="22"/>
        <v>312622.63</v>
      </c>
      <c r="S83" s="96">
        <f t="shared" si="22"/>
        <v>163164</v>
      </c>
      <c r="T83" s="96">
        <f t="shared" si="22"/>
        <v>164064</v>
      </c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101"/>
      <c r="AJ83" s="99"/>
      <c r="AK83" s="26"/>
    </row>
    <row r="84" spans="1:37" s="27" customFormat="1" ht="28.5" x14ac:dyDescent="0.25">
      <c r="A84" s="111"/>
      <c r="B84" s="112"/>
      <c r="C84" s="99"/>
      <c r="D84" s="99"/>
      <c r="E84" s="103"/>
      <c r="F84" s="89" t="s">
        <v>14</v>
      </c>
      <c r="G84" s="96">
        <f t="shared" si="22"/>
        <v>6521619.5100000007</v>
      </c>
      <c r="H84" s="96">
        <f t="shared" si="22"/>
        <v>57353.279999999999</v>
      </c>
      <c r="I84" s="96">
        <f t="shared" si="22"/>
        <v>342010.02</v>
      </c>
      <c r="J84" s="96">
        <f t="shared" si="22"/>
        <v>358470.11</v>
      </c>
      <c r="K84" s="96">
        <f t="shared" si="22"/>
        <v>527910</v>
      </c>
      <c r="L84" s="96">
        <f t="shared" si="22"/>
        <v>77850</v>
      </c>
      <c r="M84" s="96">
        <f t="shared" si="22"/>
        <v>139841.82</v>
      </c>
      <c r="N84" s="96">
        <f t="shared" si="22"/>
        <v>687525.3</v>
      </c>
      <c r="O84" s="96">
        <f t="shared" si="22"/>
        <v>2090614.68</v>
      </c>
      <c r="P84" s="96">
        <f t="shared" si="22"/>
        <v>340866.51</v>
      </c>
      <c r="Q84" s="96">
        <f t="shared" si="22"/>
        <v>1431267.51</v>
      </c>
      <c r="R84" s="96">
        <f t="shared" si="22"/>
        <v>212622.63</v>
      </c>
      <c r="S84" s="96">
        <f t="shared" si="22"/>
        <v>163164</v>
      </c>
      <c r="T84" s="96">
        <f t="shared" si="22"/>
        <v>164064</v>
      </c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101"/>
      <c r="AJ84" s="99"/>
      <c r="AK84" s="26"/>
    </row>
    <row r="85" spans="1:37" s="27" customFormat="1" ht="28.5" x14ac:dyDescent="0.25">
      <c r="A85" s="111"/>
      <c r="B85" s="112"/>
      <c r="C85" s="99"/>
      <c r="D85" s="99"/>
      <c r="E85" s="103"/>
      <c r="F85" s="89" t="s">
        <v>15</v>
      </c>
      <c r="G85" s="96">
        <f t="shared" si="22"/>
        <v>19372599.82</v>
      </c>
      <c r="H85" s="96">
        <f t="shared" si="22"/>
        <v>0</v>
      </c>
      <c r="I85" s="96">
        <f t="shared" si="22"/>
        <v>28929.3</v>
      </c>
      <c r="J85" s="96">
        <f t="shared" si="22"/>
        <v>0</v>
      </c>
      <c r="K85" s="96">
        <f t="shared" si="22"/>
        <v>0</v>
      </c>
      <c r="L85" s="96">
        <f t="shared" si="22"/>
        <v>0</v>
      </c>
      <c r="M85" s="96">
        <f t="shared" si="22"/>
        <v>3750.34</v>
      </c>
      <c r="N85" s="96">
        <f t="shared" si="22"/>
        <v>7640460</v>
      </c>
      <c r="O85" s="96">
        <f t="shared" si="22"/>
        <v>8153858.7999999998</v>
      </c>
      <c r="P85" s="96">
        <f t="shared" si="22"/>
        <v>0</v>
      </c>
      <c r="Q85" s="96">
        <f>Q91+Q121+Q139+Q151+Q91-3476251.84</f>
        <v>3476251.84</v>
      </c>
      <c r="R85" s="96">
        <f t="shared" si="22"/>
        <v>100000</v>
      </c>
      <c r="S85" s="96">
        <f t="shared" si="22"/>
        <v>0</v>
      </c>
      <c r="T85" s="96">
        <f t="shared" si="22"/>
        <v>0</v>
      </c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101"/>
      <c r="AJ85" s="99"/>
      <c r="AK85" s="26"/>
    </row>
    <row r="86" spans="1:37" s="27" customFormat="1" ht="28.5" x14ac:dyDescent="0.25">
      <c r="A86" s="111"/>
      <c r="B86" s="112"/>
      <c r="C86" s="99"/>
      <c r="D86" s="99"/>
      <c r="E86" s="103"/>
      <c r="F86" s="89" t="s">
        <v>16</v>
      </c>
      <c r="G86" s="96">
        <f t="shared" si="22"/>
        <v>0</v>
      </c>
      <c r="H86" s="96">
        <f t="shared" si="22"/>
        <v>0</v>
      </c>
      <c r="I86" s="96">
        <f t="shared" si="22"/>
        <v>0</v>
      </c>
      <c r="J86" s="96">
        <f t="shared" si="22"/>
        <v>0</v>
      </c>
      <c r="K86" s="96">
        <f t="shared" si="22"/>
        <v>0</v>
      </c>
      <c r="L86" s="96">
        <f t="shared" si="22"/>
        <v>0</v>
      </c>
      <c r="M86" s="96">
        <f t="shared" si="22"/>
        <v>0</v>
      </c>
      <c r="N86" s="96">
        <f t="shared" si="22"/>
        <v>0</v>
      </c>
      <c r="O86" s="96">
        <f t="shared" si="22"/>
        <v>0</v>
      </c>
      <c r="P86" s="96">
        <f t="shared" si="22"/>
        <v>0</v>
      </c>
      <c r="Q86" s="96">
        <f>Q92+Q122+Q140+Q152</f>
        <v>0</v>
      </c>
      <c r="R86" s="96">
        <f t="shared" si="22"/>
        <v>0</v>
      </c>
      <c r="S86" s="96">
        <f t="shared" si="22"/>
        <v>0</v>
      </c>
      <c r="T86" s="96">
        <f t="shared" si="22"/>
        <v>0</v>
      </c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101"/>
      <c r="AJ86" s="99"/>
      <c r="AK86" s="26"/>
    </row>
    <row r="87" spans="1:37" s="27" customFormat="1" x14ac:dyDescent="0.25">
      <c r="A87" s="111"/>
      <c r="B87" s="112"/>
      <c r="C87" s="99"/>
      <c r="D87" s="99"/>
      <c r="E87" s="103"/>
      <c r="F87" s="89" t="s">
        <v>17</v>
      </c>
      <c r="G87" s="96">
        <f t="shared" si="22"/>
        <v>0</v>
      </c>
      <c r="H87" s="96">
        <f t="shared" si="22"/>
        <v>0</v>
      </c>
      <c r="I87" s="96">
        <f t="shared" si="22"/>
        <v>0</v>
      </c>
      <c r="J87" s="96">
        <f t="shared" si="22"/>
        <v>0</v>
      </c>
      <c r="K87" s="96">
        <f t="shared" si="22"/>
        <v>0</v>
      </c>
      <c r="L87" s="96">
        <f t="shared" si="22"/>
        <v>0</v>
      </c>
      <c r="M87" s="96">
        <f t="shared" si="22"/>
        <v>0</v>
      </c>
      <c r="N87" s="96">
        <f t="shared" si="22"/>
        <v>0</v>
      </c>
      <c r="O87" s="96">
        <f t="shared" si="22"/>
        <v>0</v>
      </c>
      <c r="P87" s="96">
        <f t="shared" si="22"/>
        <v>0</v>
      </c>
      <c r="Q87" s="96">
        <f>Q93+Q123+Q141+Q153</f>
        <v>0</v>
      </c>
      <c r="R87" s="96">
        <f t="shared" si="22"/>
        <v>0</v>
      </c>
      <c r="S87" s="96">
        <f t="shared" si="22"/>
        <v>0</v>
      </c>
      <c r="T87" s="96">
        <f t="shared" si="22"/>
        <v>0</v>
      </c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102"/>
      <c r="AJ87" s="99"/>
      <c r="AK87" s="26"/>
    </row>
    <row r="88" spans="1:37" s="30" customFormat="1" x14ac:dyDescent="0.25">
      <c r="A88" s="111" t="s">
        <v>51</v>
      </c>
      <c r="B88" s="112" t="s">
        <v>26</v>
      </c>
      <c r="C88" s="99">
        <v>2014</v>
      </c>
      <c r="D88" s="99">
        <v>2026</v>
      </c>
      <c r="E88" s="103" t="s">
        <v>165</v>
      </c>
      <c r="F88" s="89" t="s">
        <v>12</v>
      </c>
      <c r="G88" s="96">
        <f>G89</f>
        <v>25183539.300000001</v>
      </c>
      <c r="H88" s="96">
        <f t="shared" ref="H88:O93" si="23">H94+H106</f>
        <v>7447.28</v>
      </c>
      <c r="I88" s="96">
        <f t="shared" si="23"/>
        <v>328695.32</v>
      </c>
      <c r="J88" s="96">
        <f t="shared" si="23"/>
        <v>319626.11</v>
      </c>
      <c r="K88" s="96">
        <f t="shared" si="23"/>
        <v>487566</v>
      </c>
      <c r="L88" s="96">
        <f t="shared" si="23"/>
        <v>35706</v>
      </c>
      <c r="M88" s="96">
        <f t="shared" si="23"/>
        <v>112848.16</v>
      </c>
      <c r="N88" s="96">
        <f>N89</f>
        <v>8280169.75</v>
      </c>
      <c r="O88" s="96">
        <f>O89</f>
        <v>10185750.6</v>
      </c>
      <c r="P88" s="96">
        <f t="shared" ref="P88:P92" si="24">P100+P106</f>
        <v>306822.51</v>
      </c>
      <c r="Q88" s="96">
        <f>Q100+Q106+Q94</f>
        <v>4863976.3499999996</v>
      </c>
      <c r="R88" s="96">
        <f t="shared" ref="R88:T92" si="25">R100+R106</f>
        <v>160991.22</v>
      </c>
      <c r="S88" s="96">
        <f t="shared" si="25"/>
        <v>46520</v>
      </c>
      <c r="T88" s="96">
        <f t="shared" si="25"/>
        <v>47420</v>
      </c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100"/>
      <c r="AJ88" s="99"/>
      <c r="AK88" s="29"/>
    </row>
    <row r="89" spans="1:37" s="30" customFormat="1" ht="28.5" x14ac:dyDescent="0.25">
      <c r="A89" s="111"/>
      <c r="B89" s="112"/>
      <c r="C89" s="99"/>
      <c r="D89" s="99"/>
      <c r="E89" s="103"/>
      <c r="F89" s="89" t="s">
        <v>13</v>
      </c>
      <c r="G89" s="96">
        <f>G101+G107+G113</f>
        <v>25183539.300000001</v>
      </c>
      <c r="H89" s="96">
        <f t="shared" si="23"/>
        <v>7447.28</v>
      </c>
      <c r="I89" s="96">
        <f t="shared" si="23"/>
        <v>328695.32</v>
      </c>
      <c r="J89" s="96">
        <f t="shared" si="23"/>
        <v>319626.11</v>
      </c>
      <c r="K89" s="96">
        <f t="shared" si="23"/>
        <v>487566</v>
      </c>
      <c r="L89" s="96">
        <f t="shared" si="23"/>
        <v>35706</v>
      </c>
      <c r="M89" s="96">
        <f t="shared" si="23"/>
        <v>112848.16</v>
      </c>
      <c r="N89" s="96">
        <f>N101+N113</f>
        <v>8280169.75</v>
      </c>
      <c r="O89" s="96">
        <f>O95+O107+O113+O101</f>
        <v>10185750.6</v>
      </c>
      <c r="P89" s="96">
        <f t="shared" si="24"/>
        <v>306822.51</v>
      </c>
      <c r="Q89" s="96">
        <f>Q101+Q107+Q95</f>
        <v>4863976.3499999996</v>
      </c>
      <c r="R89" s="96">
        <f t="shared" si="25"/>
        <v>160991.22</v>
      </c>
      <c r="S89" s="96">
        <f t="shared" si="25"/>
        <v>46520</v>
      </c>
      <c r="T89" s="96">
        <f t="shared" si="25"/>
        <v>47420</v>
      </c>
      <c r="U89" s="99"/>
      <c r="V89" s="99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101"/>
      <c r="AJ89" s="99"/>
      <c r="AK89" s="29"/>
    </row>
    <row r="90" spans="1:37" s="30" customFormat="1" ht="28.5" x14ac:dyDescent="0.25">
      <c r="A90" s="111"/>
      <c r="B90" s="112"/>
      <c r="C90" s="99"/>
      <c r="D90" s="99"/>
      <c r="E90" s="103"/>
      <c r="F90" s="89" t="s">
        <v>14</v>
      </c>
      <c r="G90" s="96">
        <f>G102+G108+G114</f>
        <v>5810939.4800000004</v>
      </c>
      <c r="H90" s="96">
        <f t="shared" si="23"/>
        <v>7447.28</v>
      </c>
      <c r="I90" s="96">
        <f t="shared" si="23"/>
        <v>299766.02</v>
      </c>
      <c r="J90" s="96">
        <f t="shared" si="23"/>
        <v>319626.11</v>
      </c>
      <c r="K90" s="96">
        <f t="shared" si="23"/>
        <v>487566</v>
      </c>
      <c r="L90" s="96">
        <f t="shared" si="23"/>
        <v>35706</v>
      </c>
      <c r="M90" s="96">
        <f t="shared" si="23"/>
        <v>109097.82</v>
      </c>
      <c r="N90" s="96">
        <f>N102</f>
        <v>639709.75</v>
      </c>
      <c r="O90" s="96">
        <f>O96+O108+O114+O101</f>
        <v>2031891.8</v>
      </c>
      <c r="P90" s="96">
        <f t="shared" si="24"/>
        <v>306822.51</v>
      </c>
      <c r="Q90" s="96">
        <f>Q108+Q102</f>
        <v>1387724.51</v>
      </c>
      <c r="R90" s="96">
        <f>R102+R108</f>
        <v>160991.22</v>
      </c>
      <c r="S90" s="96">
        <f t="shared" si="25"/>
        <v>46520</v>
      </c>
      <c r="T90" s="96">
        <f t="shared" si="25"/>
        <v>47420</v>
      </c>
      <c r="U90" s="99"/>
      <c r="V90" s="99"/>
      <c r="W90" s="99"/>
      <c r="X90" s="99"/>
      <c r="Y90" s="99"/>
      <c r="Z90" s="99"/>
      <c r="AA90" s="99"/>
      <c r="AB90" s="99"/>
      <c r="AC90" s="99"/>
      <c r="AD90" s="99"/>
      <c r="AE90" s="99"/>
      <c r="AF90" s="99"/>
      <c r="AG90" s="99"/>
      <c r="AH90" s="99"/>
      <c r="AI90" s="101"/>
      <c r="AJ90" s="99"/>
      <c r="AK90" s="29"/>
    </row>
    <row r="91" spans="1:37" s="30" customFormat="1" ht="28.5" x14ac:dyDescent="0.25">
      <c r="A91" s="111"/>
      <c r="B91" s="112"/>
      <c r="C91" s="99"/>
      <c r="D91" s="99"/>
      <c r="E91" s="103"/>
      <c r="F91" s="89" t="s">
        <v>15</v>
      </c>
      <c r="G91" s="96">
        <f>G103+G109+G115</f>
        <v>19372599.82</v>
      </c>
      <c r="H91" s="96">
        <f t="shared" si="23"/>
        <v>0</v>
      </c>
      <c r="I91" s="96">
        <f t="shared" si="23"/>
        <v>28929.3</v>
      </c>
      <c r="J91" s="96">
        <f t="shared" si="23"/>
        <v>0</v>
      </c>
      <c r="K91" s="96">
        <f t="shared" si="23"/>
        <v>0</v>
      </c>
      <c r="L91" s="96">
        <f t="shared" si="23"/>
        <v>0</v>
      </c>
      <c r="M91" s="96">
        <f t="shared" si="23"/>
        <v>3750.34</v>
      </c>
      <c r="N91" s="96">
        <f>N115</f>
        <v>7640460</v>
      </c>
      <c r="O91" s="96">
        <f>O97+O109+O115</f>
        <v>8153858.7999999998</v>
      </c>
      <c r="P91" s="96">
        <f t="shared" si="24"/>
        <v>0</v>
      </c>
      <c r="Q91" s="96">
        <f>Q103+Q109</f>
        <v>3476251.84</v>
      </c>
      <c r="R91" s="96">
        <f t="shared" si="25"/>
        <v>0</v>
      </c>
      <c r="S91" s="96">
        <f t="shared" si="25"/>
        <v>0</v>
      </c>
      <c r="T91" s="96">
        <f t="shared" si="25"/>
        <v>0</v>
      </c>
      <c r="U91" s="99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101"/>
      <c r="AJ91" s="99"/>
      <c r="AK91" s="29"/>
    </row>
    <row r="92" spans="1:37" s="30" customFormat="1" ht="28.5" x14ac:dyDescent="0.25">
      <c r="A92" s="111"/>
      <c r="B92" s="112"/>
      <c r="C92" s="99"/>
      <c r="D92" s="99"/>
      <c r="E92" s="103"/>
      <c r="F92" s="89" t="s">
        <v>16</v>
      </c>
      <c r="G92" s="96">
        <f t="shared" ref="G92" si="26">G104+G110</f>
        <v>0</v>
      </c>
      <c r="H92" s="96">
        <f t="shared" si="23"/>
        <v>0</v>
      </c>
      <c r="I92" s="96">
        <f t="shared" si="23"/>
        <v>0</v>
      </c>
      <c r="J92" s="96">
        <f t="shared" si="23"/>
        <v>0</v>
      </c>
      <c r="K92" s="96">
        <f t="shared" si="23"/>
        <v>0</v>
      </c>
      <c r="L92" s="96">
        <f t="shared" si="23"/>
        <v>0</v>
      </c>
      <c r="M92" s="96">
        <f t="shared" si="23"/>
        <v>0</v>
      </c>
      <c r="N92" s="96">
        <f t="shared" si="23"/>
        <v>0</v>
      </c>
      <c r="O92" s="96">
        <f t="shared" si="23"/>
        <v>0</v>
      </c>
      <c r="P92" s="96">
        <f t="shared" si="24"/>
        <v>0</v>
      </c>
      <c r="Q92" s="96">
        <f>Q104+Q110+Q97</f>
        <v>0</v>
      </c>
      <c r="R92" s="96">
        <f t="shared" si="25"/>
        <v>0</v>
      </c>
      <c r="S92" s="96">
        <f t="shared" si="25"/>
        <v>0</v>
      </c>
      <c r="T92" s="96">
        <f t="shared" si="25"/>
        <v>0</v>
      </c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101"/>
      <c r="AJ92" s="99"/>
      <c r="AK92" s="29"/>
    </row>
    <row r="93" spans="1:37" s="30" customFormat="1" ht="66" customHeight="1" x14ac:dyDescent="0.25">
      <c r="A93" s="111"/>
      <c r="B93" s="112"/>
      <c r="C93" s="99"/>
      <c r="D93" s="99"/>
      <c r="E93" s="103"/>
      <c r="F93" s="89" t="s">
        <v>17</v>
      </c>
      <c r="G93" s="96">
        <f>G105+G111</f>
        <v>0</v>
      </c>
      <c r="H93" s="96">
        <f t="shared" si="23"/>
        <v>0</v>
      </c>
      <c r="I93" s="96">
        <f t="shared" si="23"/>
        <v>0</v>
      </c>
      <c r="J93" s="96">
        <f t="shared" si="23"/>
        <v>0</v>
      </c>
      <c r="K93" s="96">
        <f t="shared" si="23"/>
        <v>0</v>
      </c>
      <c r="L93" s="96">
        <f t="shared" si="23"/>
        <v>0</v>
      </c>
      <c r="M93" s="96">
        <f t="shared" si="23"/>
        <v>0</v>
      </c>
      <c r="N93" s="96">
        <f t="shared" si="23"/>
        <v>0</v>
      </c>
      <c r="O93" s="96">
        <f t="shared" si="23"/>
        <v>0</v>
      </c>
      <c r="P93" s="96">
        <f>P105+P111</f>
        <v>0</v>
      </c>
      <c r="Q93" s="96">
        <f>Q105+Q111</f>
        <v>0</v>
      </c>
      <c r="R93" s="96">
        <f>R105+R111</f>
        <v>0</v>
      </c>
      <c r="S93" s="96">
        <f>S105+S111</f>
        <v>0</v>
      </c>
      <c r="T93" s="96">
        <f>T105+T111</f>
        <v>0</v>
      </c>
      <c r="U93" s="99"/>
      <c r="V93" s="99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102"/>
      <c r="AJ93" s="99"/>
      <c r="AK93" s="29"/>
    </row>
    <row r="94" spans="1:37" s="17" customFormat="1" ht="24.75" hidden="1" customHeight="1" x14ac:dyDescent="0.25">
      <c r="A94" s="122" t="s">
        <v>52</v>
      </c>
      <c r="B94" s="123" t="s">
        <v>147</v>
      </c>
      <c r="C94" s="118">
        <v>2023</v>
      </c>
      <c r="D94" s="118">
        <v>2023</v>
      </c>
      <c r="E94" s="118"/>
      <c r="F94" s="90" t="s">
        <v>12</v>
      </c>
      <c r="G94" s="14">
        <f>Q94</f>
        <v>0</v>
      </c>
      <c r="H94" s="98">
        <v>0</v>
      </c>
      <c r="I94" s="98">
        <v>0</v>
      </c>
      <c r="J94" s="98">
        <v>0</v>
      </c>
      <c r="K94" s="98">
        <f t="shared" ref="K94:O94" si="27">K95+K99</f>
        <v>0</v>
      </c>
      <c r="L94" s="98">
        <v>0</v>
      </c>
      <c r="M94" s="98">
        <v>0</v>
      </c>
      <c r="N94" s="98">
        <f t="shared" si="27"/>
        <v>0</v>
      </c>
      <c r="O94" s="98">
        <f t="shared" si="27"/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24" t="s">
        <v>144</v>
      </c>
      <c r="V94" s="124" t="s">
        <v>145</v>
      </c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>
        <v>100</v>
      </c>
      <c r="AH94" s="118"/>
      <c r="AI94" s="91"/>
      <c r="AJ94" s="118"/>
      <c r="AK94" s="22"/>
    </row>
    <row r="95" spans="1:37" s="17" customFormat="1" ht="30" hidden="1" x14ac:dyDescent="0.25">
      <c r="A95" s="143"/>
      <c r="B95" s="145"/>
      <c r="C95" s="141"/>
      <c r="D95" s="141"/>
      <c r="E95" s="141"/>
      <c r="F95" s="90" t="s">
        <v>13</v>
      </c>
      <c r="G95" s="14">
        <f>Q95</f>
        <v>0</v>
      </c>
      <c r="H95" s="98">
        <v>0</v>
      </c>
      <c r="I95" s="98">
        <v>0</v>
      </c>
      <c r="J95" s="98">
        <f t="shared" ref="J95:O95" si="28">SUM(J96:J98)</f>
        <v>0</v>
      </c>
      <c r="K95" s="98">
        <f t="shared" si="28"/>
        <v>0</v>
      </c>
      <c r="L95" s="98">
        <v>0</v>
      </c>
      <c r="M95" s="98">
        <v>0</v>
      </c>
      <c r="N95" s="98">
        <v>0</v>
      </c>
      <c r="O95" s="98">
        <f t="shared" si="28"/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7"/>
      <c r="V95" s="147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92"/>
      <c r="AJ95" s="141"/>
      <c r="AK95" s="22"/>
    </row>
    <row r="96" spans="1:37" s="17" customFormat="1" ht="30" hidden="1" x14ac:dyDescent="0.25">
      <c r="A96" s="143"/>
      <c r="B96" s="145"/>
      <c r="C96" s="141"/>
      <c r="D96" s="141"/>
      <c r="E96" s="141"/>
      <c r="F96" s="90" t="s">
        <v>14</v>
      </c>
      <c r="G96" s="14">
        <v>0</v>
      </c>
      <c r="H96" s="98">
        <v>0</v>
      </c>
      <c r="I96" s="98">
        <v>0</v>
      </c>
      <c r="J96" s="98">
        <v>0</v>
      </c>
      <c r="K96" s="98">
        <v>0</v>
      </c>
      <c r="L96" s="98">
        <v>0</v>
      </c>
      <c r="M96" s="98">
        <v>0</v>
      </c>
      <c r="N96" s="98">
        <v>0</v>
      </c>
      <c r="O96" s="98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7"/>
      <c r="V96" s="147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92"/>
      <c r="AJ96" s="141"/>
      <c r="AK96" s="22"/>
    </row>
    <row r="97" spans="1:37" s="17" customFormat="1" ht="30" hidden="1" x14ac:dyDescent="0.25">
      <c r="A97" s="143"/>
      <c r="B97" s="145"/>
      <c r="C97" s="141"/>
      <c r="D97" s="141"/>
      <c r="E97" s="141"/>
      <c r="F97" s="90" t="s">
        <v>15</v>
      </c>
      <c r="G97" s="14">
        <f>Q97</f>
        <v>0</v>
      </c>
      <c r="H97" s="98">
        <v>0</v>
      </c>
      <c r="I97" s="98">
        <v>0</v>
      </c>
      <c r="J97" s="98">
        <v>0</v>
      </c>
      <c r="K97" s="98">
        <v>0</v>
      </c>
      <c r="L97" s="98">
        <v>0</v>
      </c>
      <c r="M97" s="98">
        <v>0</v>
      </c>
      <c r="N97" s="98">
        <v>0</v>
      </c>
      <c r="O97" s="98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7"/>
      <c r="V97" s="147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92"/>
      <c r="AJ97" s="141"/>
      <c r="AK97" s="22"/>
    </row>
    <row r="98" spans="1:37" s="17" customFormat="1" ht="30" hidden="1" x14ac:dyDescent="0.25">
      <c r="A98" s="143"/>
      <c r="B98" s="145"/>
      <c r="C98" s="141"/>
      <c r="D98" s="141"/>
      <c r="E98" s="141"/>
      <c r="F98" s="90" t="s">
        <v>16</v>
      </c>
      <c r="G98" s="14">
        <v>0</v>
      </c>
      <c r="H98" s="98">
        <v>0</v>
      </c>
      <c r="I98" s="98">
        <v>0</v>
      </c>
      <c r="J98" s="98">
        <v>0</v>
      </c>
      <c r="K98" s="98">
        <v>0</v>
      </c>
      <c r="L98" s="98">
        <v>0</v>
      </c>
      <c r="M98" s="98">
        <v>0</v>
      </c>
      <c r="N98" s="98">
        <v>0</v>
      </c>
      <c r="O98" s="98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7"/>
      <c r="V98" s="147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92"/>
      <c r="AJ98" s="141"/>
      <c r="AK98" s="22"/>
    </row>
    <row r="99" spans="1:37" s="17" customFormat="1" hidden="1" x14ac:dyDescent="0.25">
      <c r="A99" s="144"/>
      <c r="B99" s="146"/>
      <c r="C99" s="142"/>
      <c r="D99" s="142"/>
      <c r="E99" s="142"/>
      <c r="F99" s="90" t="s">
        <v>17</v>
      </c>
      <c r="G99" s="14">
        <v>0</v>
      </c>
      <c r="H99" s="98">
        <v>0</v>
      </c>
      <c r="I99" s="98">
        <v>0</v>
      </c>
      <c r="J99" s="98">
        <v>0</v>
      </c>
      <c r="K99" s="98">
        <v>0</v>
      </c>
      <c r="L99" s="98">
        <v>0</v>
      </c>
      <c r="M99" s="98">
        <v>0</v>
      </c>
      <c r="N99" s="98">
        <v>0</v>
      </c>
      <c r="O99" s="98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8"/>
      <c r="V99" s="148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93"/>
      <c r="AJ99" s="142"/>
      <c r="AK99" s="22"/>
    </row>
    <row r="100" spans="1:37" x14ac:dyDescent="0.25">
      <c r="A100" s="122" t="s">
        <v>101</v>
      </c>
      <c r="B100" s="123" t="s">
        <v>27</v>
      </c>
      <c r="C100" s="118">
        <v>2014</v>
      </c>
      <c r="D100" s="118">
        <v>2026</v>
      </c>
      <c r="E100" s="118"/>
      <c r="F100" s="90" t="s">
        <v>12</v>
      </c>
      <c r="G100" s="98">
        <f t="shared" ref="G100:G105" si="29">N100+O100+P100+Q100+R100+S100+T100</f>
        <v>2483549.8000000003</v>
      </c>
      <c r="H100" s="98">
        <v>0</v>
      </c>
      <c r="I100" s="98">
        <v>0</v>
      </c>
      <c r="J100" s="98">
        <v>0</v>
      </c>
      <c r="K100" s="98">
        <v>0</v>
      </c>
      <c r="L100" s="98">
        <v>0</v>
      </c>
      <c r="M100" s="98">
        <v>0</v>
      </c>
      <c r="N100" s="98">
        <f>N101</f>
        <v>639709.75</v>
      </c>
      <c r="O100" s="98">
        <f>O101</f>
        <v>69349.539999999994</v>
      </c>
      <c r="P100" s="98">
        <f>P101+P105</f>
        <v>131834.78</v>
      </c>
      <c r="Q100" s="98">
        <f>Q101+Q105</f>
        <v>1387724.51</v>
      </c>
      <c r="R100" s="98">
        <f>R101+R105</f>
        <v>160991.22</v>
      </c>
      <c r="S100" s="98">
        <f>S101+S105</f>
        <v>46520</v>
      </c>
      <c r="T100" s="98">
        <f>T101+T105</f>
        <v>47420</v>
      </c>
      <c r="U100" s="124" t="s">
        <v>144</v>
      </c>
      <c r="V100" s="124" t="s">
        <v>145</v>
      </c>
      <c r="W100" s="84"/>
      <c r="X100" s="84"/>
      <c r="Y100" s="84"/>
      <c r="Z100" s="84"/>
      <c r="AA100" s="84"/>
      <c r="AB100" s="84"/>
      <c r="AC100" s="84"/>
      <c r="AD100" s="84"/>
      <c r="AE100" s="84"/>
      <c r="AF100" s="118">
        <v>100</v>
      </c>
      <c r="AG100" s="118"/>
      <c r="AH100" s="118"/>
      <c r="AI100" s="118"/>
      <c r="AJ100" s="118"/>
      <c r="AK100" s="22"/>
    </row>
    <row r="101" spans="1:37" ht="30" x14ac:dyDescent="0.25">
      <c r="A101" s="101"/>
      <c r="B101" s="120"/>
      <c r="C101" s="101"/>
      <c r="D101" s="101"/>
      <c r="E101" s="101"/>
      <c r="F101" s="90" t="s">
        <v>13</v>
      </c>
      <c r="G101" s="98">
        <f t="shared" si="29"/>
        <v>2483549.8000000003</v>
      </c>
      <c r="H101" s="98">
        <v>0</v>
      </c>
      <c r="I101" s="98">
        <v>0</v>
      </c>
      <c r="J101" s="98">
        <v>0</v>
      </c>
      <c r="K101" s="98">
        <v>0</v>
      </c>
      <c r="L101" s="98">
        <v>0</v>
      </c>
      <c r="M101" s="98">
        <v>0</v>
      </c>
      <c r="N101" s="98">
        <f>N102</f>
        <v>639709.75</v>
      </c>
      <c r="O101" s="98">
        <f>O102+O103</f>
        <v>69349.539999999994</v>
      </c>
      <c r="P101" s="98">
        <f>SUM(P102:P104)</f>
        <v>131834.78</v>
      </c>
      <c r="Q101" s="98">
        <f>SUM(Q102:Q104)</f>
        <v>1387724.51</v>
      </c>
      <c r="R101" s="98">
        <f>SUM(R102:R104)</f>
        <v>160991.22</v>
      </c>
      <c r="S101" s="98">
        <f>SUM(S102:S104)</f>
        <v>46520</v>
      </c>
      <c r="T101" s="98">
        <f>SUM(T102:T104)</f>
        <v>47420</v>
      </c>
      <c r="U101" s="115"/>
      <c r="V101" s="115"/>
      <c r="W101" s="84"/>
      <c r="X101" s="84"/>
      <c r="Y101" s="84"/>
      <c r="Z101" s="84"/>
      <c r="AA101" s="84"/>
      <c r="AB101" s="84"/>
      <c r="AC101" s="84"/>
      <c r="AD101" s="84"/>
      <c r="AE101" s="84"/>
      <c r="AF101" s="101"/>
      <c r="AG101" s="101"/>
      <c r="AH101" s="101"/>
      <c r="AI101" s="101"/>
      <c r="AJ101" s="101"/>
      <c r="AK101" s="23"/>
    </row>
    <row r="102" spans="1:37" ht="30" x14ac:dyDescent="0.25">
      <c r="A102" s="101"/>
      <c r="B102" s="120"/>
      <c r="C102" s="101"/>
      <c r="D102" s="101"/>
      <c r="E102" s="101"/>
      <c r="F102" s="90" t="s">
        <v>14</v>
      </c>
      <c r="G102" s="98">
        <f t="shared" si="29"/>
        <v>2414200.2600000002</v>
      </c>
      <c r="H102" s="98">
        <v>0</v>
      </c>
      <c r="I102" s="98">
        <v>0</v>
      </c>
      <c r="J102" s="98">
        <v>0</v>
      </c>
      <c r="K102" s="98">
        <v>0</v>
      </c>
      <c r="L102" s="98">
        <v>0</v>
      </c>
      <c r="M102" s="98">
        <v>0</v>
      </c>
      <c r="N102" s="98">
        <f>501404.8+138304.95</f>
        <v>639709.75</v>
      </c>
      <c r="O102" s="98">
        <v>0</v>
      </c>
      <c r="P102" s="98">
        <v>131834.78</v>
      </c>
      <c r="Q102" s="98">
        <v>1387724.51</v>
      </c>
      <c r="R102" s="98">
        <v>160991.22</v>
      </c>
      <c r="S102" s="98">
        <v>46520</v>
      </c>
      <c r="T102" s="98">
        <v>47420</v>
      </c>
      <c r="U102" s="115"/>
      <c r="V102" s="115"/>
      <c r="W102" s="84"/>
      <c r="X102" s="84"/>
      <c r="Y102" s="84"/>
      <c r="Z102" s="84"/>
      <c r="AA102" s="84"/>
      <c r="AB102" s="84"/>
      <c r="AC102" s="84"/>
      <c r="AD102" s="84"/>
      <c r="AE102" s="84"/>
      <c r="AF102" s="101"/>
      <c r="AG102" s="101"/>
      <c r="AH102" s="101"/>
      <c r="AI102" s="101"/>
      <c r="AJ102" s="101"/>
      <c r="AK102" s="23"/>
    </row>
    <row r="103" spans="1:37" ht="30" x14ac:dyDescent="0.25">
      <c r="A103" s="101"/>
      <c r="B103" s="120"/>
      <c r="C103" s="101"/>
      <c r="D103" s="101"/>
      <c r="E103" s="101"/>
      <c r="F103" s="90" t="s">
        <v>15</v>
      </c>
      <c r="G103" s="98">
        <f t="shared" si="29"/>
        <v>69349.539999999994</v>
      </c>
      <c r="H103" s="98">
        <v>0</v>
      </c>
      <c r="I103" s="98">
        <v>0</v>
      </c>
      <c r="J103" s="98">
        <v>0</v>
      </c>
      <c r="K103" s="98">
        <v>0</v>
      </c>
      <c r="L103" s="98">
        <v>0</v>
      </c>
      <c r="M103" s="98">
        <v>0</v>
      </c>
      <c r="N103" s="98">
        <v>0</v>
      </c>
      <c r="O103" s="98">
        <v>69349.539999999994</v>
      </c>
      <c r="P103" s="98">
        <v>0</v>
      </c>
      <c r="Q103" s="98">
        <v>0</v>
      </c>
      <c r="R103" s="98">
        <v>0</v>
      </c>
      <c r="S103" s="98">
        <v>0</v>
      </c>
      <c r="T103" s="98">
        <v>0</v>
      </c>
      <c r="U103" s="115"/>
      <c r="V103" s="115"/>
      <c r="W103" s="84"/>
      <c r="X103" s="84"/>
      <c r="Y103" s="84"/>
      <c r="Z103" s="84"/>
      <c r="AA103" s="84"/>
      <c r="AB103" s="84"/>
      <c r="AC103" s="84"/>
      <c r="AD103" s="84"/>
      <c r="AE103" s="84"/>
      <c r="AF103" s="101"/>
      <c r="AG103" s="101"/>
      <c r="AH103" s="101"/>
      <c r="AI103" s="101"/>
      <c r="AJ103" s="101"/>
      <c r="AK103" s="23"/>
    </row>
    <row r="104" spans="1:37" ht="30" x14ac:dyDescent="0.25">
      <c r="A104" s="101"/>
      <c r="B104" s="120"/>
      <c r="C104" s="101"/>
      <c r="D104" s="101"/>
      <c r="E104" s="101"/>
      <c r="F104" s="90" t="s">
        <v>16</v>
      </c>
      <c r="G104" s="98">
        <f t="shared" si="29"/>
        <v>0</v>
      </c>
      <c r="H104" s="98">
        <v>0</v>
      </c>
      <c r="I104" s="98">
        <v>0</v>
      </c>
      <c r="J104" s="98">
        <v>0</v>
      </c>
      <c r="K104" s="98">
        <v>0</v>
      </c>
      <c r="L104" s="98">
        <v>0</v>
      </c>
      <c r="M104" s="98">
        <v>0</v>
      </c>
      <c r="N104" s="98">
        <v>0</v>
      </c>
      <c r="O104" s="98">
        <v>0</v>
      </c>
      <c r="P104" s="98">
        <v>0</v>
      </c>
      <c r="Q104" s="98">
        <v>0</v>
      </c>
      <c r="R104" s="98">
        <v>0</v>
      </c>
      <c r="S104" s="98">
        <v>0</v>
      </c>
      <c r="T104" s="98">
        <v>0</v>
      </c>
      <c r="U104" s="115"/>
      <c r="V104" s="115"/>
      <c r="W104" s="84"/>
      <c r="X104" s="84"/>
      <c r="Y104" s="84"/>
      <c r="Z104" s="84"/>
      <c r="AA104" s="84"/>
      <c r="AB104" s="84"/>
      <c r="AC104" s="84"/>
      <c r="AD104" s="84"/>
      <c r="AE104" s="84"/>
      <c r="AF104" s="101"/>
      <c r="AG104" s="101"/>
      <c r="AH104" s="101"/>
      <c r="AI104" s="101"/>
      <c r="AJ104" s="101"/>
      <c r="AK104" s="23"/>
    </row>
    <row r="105" spans="1:37" x14ac:dyDescent="0.25">
      <c r="A105" s="102"/>
      <c r="B105" s="121"/>
      <c r="C105" s="102"/>
      <c r="D105" s="102"/>
      <c r="E105" s="102"/>
      <c r="F105" s="90" t="s">
        <v>17</v>
      </c>
      <c r="G105" s="98">
        <f t="shared" si="29"/>
        <v>0</v>
      </c>
      <c r="H105" s="98">
        <v>0</v>
      </c>
      <c r="I105" s="98">
        <v>0</v>
      </c>
      <c r="J105" s="98">
        <v>0</v>
      </c>
      <c r="K105" s="98">
        <v>0</v>
      </c>
      <c r="L105" s="98">
        <v>0</v>
      </c>
      <c r="M105" s="98">
        <v>0</v>
      </c>
      <c r="N105" s="98">
        <v>0</v>
      </c>
      <c r="O105" s="98">
        <v>0</v>
      </c>
      <c r="P105" s="98">
        <v>0</v>
      </c>
      <c r="Q105" s="98">
        <v>0</v>
      </c>
      <c r="R105" s="98">
        <v>0</v>
      </c>
      <c r="S105" s="98">
        <v>0</v>
      </c>
      <c r="T105" s="98">
        <v>0</v>
      </c>
      <c r="U105" s="116"/>
      <c r="V105" s="116"/>
      <c r="W105" s="84"/>
      <c r="X105" s="84"/>
      <c r="Y105" s="84"/>
      <c r="Z105" s="84"/>
      <c r="AA105" s="84"/>
      <c r="AB105" s="84"/>
      <c r="AC105" s="84"/>
      <c r="AD105" s="84"/>
      <c r="AE105" s="84"/>
      <c r="AF105" s="102"/>
      <c r="AG105" s="102"/>
      <c r="AH105" s="102"/>
      <c r="AI105" s="102"/>
      <c r="AJ105" s="102"/>
      <c r="AK105" s="23"/>
    </row>
    <row r="106" spans="1:37" x14ac:dyDescent="0.25">
      <c r="A106" s="122" t="s">
        <v>146</v>
      </c>
      <c r="B106" s="123" t="s">
        <v>148</v>
      </c>
      <c r="C106" s="118">
        <v>2021</v>
      </c>
      <c r="D106" s="118">
        <v>2026</v>
      </c>
      <c r="E106" s="118"/>
      <c r="F106" s="90" t="s">
        <v>12</v>
      </c>
      <c r="G106" s="98">
        <f t="shared" ref="G106:G111" si="30">SUM(H106:T106)</f>
        <v>6905670.6999999993</v>
      </c>
      <c r="H106" s="98">
        <f t="shared" ref="H106:P106" si="31">H107+H111</f>
        <v>7447.28</v>
      </c>
      <c r="I106" s="98">
        <f t="shared" si="31"/>
        <v>328695.32</v>
      </c>
      <c r="J106" s="98">
        <f t="shared" si="31"/>
        <v>319626.11</v>
      </c>
      <c r="K106" s="98">
        <f t="shared" si="31"/>
        <v>487566</v>
      </c>
      <c r="L106" s="98">
        <f t="shared" si="31"/>
        <v>35706</v>
      </c>
      <c r="M106" s="98">
        <f t="shared" si="31"/>
        <v>112848.16</v>
      </c>
      <c r="N106" s="98">
        <f t="shared" si="31"/>
        <v>0</v>
      </c>
      <c r="O106" s="98">
        <f t="shared" si="31"/>
        <v>1962542.26</v>
      </c>
      <c r="P106" s="98">
        <f t="shared" si="31"/>
        <v>174987.73</v>
      </c>
      <c r="Q106" s="98">
        <f>3476251.84+Q108</f>
        <v>3476251.84</v>
      </c>
      <c r="R106" s="98">
        <f>R107+R111</f>
        <v>0</v>
      </c>
      <c r="S106" s="98">
        <f>S107+S111</f>
        <v>0</v>
      </c>
      <c r="T106" s="98">
        <f>T107+T111</f>
        <v>0</v>
      </c>
      <c r="U106" s="124" t="s">
        <v>144</v>
      </c>
      <c r="V106" s="124" t="s">
        <v>145</v>
      </c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>
        <v>100</v>
      </c>
      <c r="AG106" s="110"/>
      <c r="AH106" s="110"/>
      <c r="AI106" s="118"/>
      <c r="AJ106" s="110"/>
      <c r="AK106" s="22"/>
    </row>
    <row r="107" spans="1:37" ht="30" x14ac:dyDescent="0.25">
      <c r="A107" s="101"/>
      <c r="B107" s="120"/>
      <c r="C107" s="101"/>
      <c r="D107" s="101"/>
      <c r="E107" s="101"/>
      <c r="F107" s="90" t="s">
        <v>13</v>
      </c>
      <c r="G107" s="98">
        <f t="shared" si="30"/>
        <v>6905670.6999999993</v>
      </c>
      <c r="H107" s="98">
        <f t="shared" ref="H107:P107" si="32">SUM(H108:H110)</f>
        <v>7447.28</v>
      </c>
      <c r="I107" s="98">
        <f t="shared" si="32"/>
        <v>328695.32</v>
      </c>
      <c r="J107" s="98">
        <f t="shared" si="32"/>
        <v>319626.11</v>
      </c>
      <c r="K107" s="98">
        <f t="shared" si="32"/>
        <v>487566</v>
      </c>
      <c r="L107" s="98">
        <f t="shared" si="32"/>
        <v>35706</v>
      </c>
      <c r="M107" s="98">
        <f t="shared" si="32"/>
        <v>112848.16</v>
      </c>
      <c r="N107" s="98">
        <f t="shared" si="32"/>
        <v>0</v>
      </c>
      <c r="O107" s="98">
        <f t="shared" si="32"/>
        <v>1962542.26</v>
      </c>
      <c r="P107" s="98">
        <f t="shared" si="32"/>
        <v>174987.73</v>
      </c>
      <c r="Q107" s="98">
        <f>3476251.84+Q108</f>
        <v>3476251.84</v>
      </c>
      <c r="R107" s="98">
        <f>SUM(R108:R110)</f>
        <v>0</v>
      </c>
      <c r="S107" s="98">
        <f>SUM(S108:S110)</f>
        <v>0</v>
      </c>
      <c r="T107" s="98">
        <f>SUM(T108:T110)</f>
        <v>0</v>
      </c>
      <c r="U107" s="115"/>
      <c r="V107" s="115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01"/>
      <c r="AJ107" s="110"/>
      <c r="AK107" s="22"/>
    </row>
    <row r="108" spans="1:37" ht="30" x14ac:dyDescent="0.25">
      <c r="A108" s="101"/>
      <c r="B108" s="120"/>
      <c r="C108" s="101"/>
      <c r="D108" s="101"/>
      <c r="E108" s="101"/>
      <c r="F108" s="90" t="s">
        <v>14</v>
      </c>
      <c r="G108" s="98">
        <f t="shared" si="30"/>
        <v>3396739.22</v>
      </c>
      <c r="H108" s="98">
        <v>7447.28</v>
      </c>
      <c r="I108" s="98">
        <v>299766.02</v>
      </c>
      <c r="J108" s="98">
        <v>319626.11</v>
      </c>
      <c r="K108" s="98">
        <v>487566</v>
      </c>
      <c r="L108" s="98">
        <v>35706</v>
      </c>
      <c r="M108" s="98">
        <v>109097.82</v>
      </c>
      <c r="N108" s="98">
        <v>0</v>
      </c>
      <c r="O108" s="98">
        <v>1962542.26</v>
      </c>
      <c r="P108" s="98">
        <v>174987.73</v>
      </c>
      <c r="Q108" s="98">
        <v>0</v>
      </c>
      <c r="R108" s="98">
        <v>0</v>
      </c>
      <c r="S108" s="98">
        <v>0</v>
      </c>
      <c r="T108" s="98">
        <v>0</v>
      </c>
      <c r="U108" s="115"/>
      <c r="V108" s="115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01"/>
      <c r="AJ108" s="110"/>
      <c r="AK108" s="22"/>
    </row>
    <row r="109" spans="1:37" ht="30" x14ac:dyDescent="0.25">
      <c r="A109" s="101"/>
      <c r="B109" s="120"/>
      <c r="C109" s="101"/>
      <c r="D109" s="101"/>
      <c r="E109" s="101"/>
      <c r="F109" s="90" t="s">
        <v>15</v>
      </c>
      <c r="G109" s="98">
        <f t="shared" si="30"/>
        <v>3508931.48</v>
      </c>
      <c r="H109" s="98">
        <v>0</v>
      </c>
      <c r="I109" s="98">
        <v>28929.3</v>
      </c>
      <c r="J109" s="98">
        <v>0</v>
      </c>
      <c r="K109" s="98">
        <v>0</v>
      </c>
      <c r="L109" s="98">
        <v>0</v>
      </c>
      <c r="M109" s="98">
        <v>3750.34</v>
      </c>
      <c r="N109" s="98">
        <v>0</v>
      </c>
      <c r="O109" s="98">
        <v>0</v>
      </c>
      <c r="P109" s="98">
        <v>0</v>
      </c>
      <c r="Q109" s="98">
        <v>3476251.84</v>
      </c>
      <c r="R109" s="98">
        <v>0</v>
      </c>
      <c r="S109" s="98">
        <v>0</v>
      </c>
      <c r="T109" s="98">
        <v>0</v>
      </c>
      <c r="U109" s="115"/>
      <c r="V109" s="115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01"/>
      <c r="AJ109" s="110"/>
      <c r="AK109" s="22"/>
    </row>
    <row r="110" spans="1:37" ht="30" x14ac:dyDescent="0.25">
      <c r="A110" s="101"/>
      <c r="B110" s="120"/>
      <c r="C110" s="101"/>
      <c r="D110" s="101"/>
      <c r="E110" s="101"/>
      <c r="F110" s="90" t="s">
        <v>16</v>
      </c>
      <c r="G110" s="98">
        <f t="shared" si="30"/>
        <v>0</v>
      </c>
      <c r="H110" s="98">
        <v>0</v>
      </c>
      <c r="I110" s="98">
        <v>0</v>
      </c>
      <c r="J110" s="98">
        <v>0</v>
      </c>
      <c r="K110" s="98">
        <v>0</v>
      </c>
      <c r="L110" s="98">
        <v>0</v>
      </c>
      <c r="M110" s="98">
        <v>0</v>
      </c>
      <c r="N110" s="98">
        <v>0</v>
      </c>
      <c r="O110" s="98">
        <v>0</v>
      </c>
      <c r="P110" s="98">
        <v>0</v>
      </c>
      <c r="Q110" s="98">
        <v>0</v>
      </c>
      <c r="R110" s="98">
        <v>0</v>
      </c>
      <c r="S110" s="98">
        <v>0</v>
      </c>
      <c r="T110" s="98">
        <v>0</v>
      </c>
      <c r="U110" s="115"/>
      <c r="V110" s="115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01"/>
      <c r="AJ110" s="110"/>
      <c r="AK110" s="22"/>
    </row>
    <row r="111" spans="1:37" x14ac:dyDescent="0.25">
      <c r="A111" s="102"/>
      <c r="B111" s="121"/>
      <c r="C111" s="102"/>
      <c r="D111" s="102"/>
      <c r="E111" s="102"/>
      <c r="F111" s="90" t="s">
        <v>17</v>
      </c>
      <c r="G111" s="98">
        <f t="shared" si="30"/>
        <v>0</v>
      </c>
      <c r="H111" s="98">
        <v>0</v>
      </c>
      <c r="I111" s="98">
        <v>0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0</v>
      </c>
      <c r="R111" s="98">
        <v>0</v>
      </c>
      <c r="S111" s="98">
        <v>0</v>
      </c>
      <c r="T111" s="98">
        <v>0</v>
      </c>
      <c r="U111" s="116"/>
      <c r="V111" s="116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02"/>
      <c r="AJ111" s="110"/>
      <c r="AK111" s="22"/>
    </row>
    <row r="112" spans="1:37" s="17" customFormat="1" x14ac:dyDescent="0.25">
      <c r="A112" s="117"/>
      <c r="B112" s="140" t="s">
        <v>153</v>
      </c>
      <c r="C112" s="117">
        <v>2020</v>
      </c>
      <c r="D112" s="117">
        <v>2026</v>
      </c>
      <c r="E112" s="117"/>
      <c r="F112" s="90" t="s">
        <v>12</v>
      </c>
      <c r="G112" s="98">
        <f>H112+I112+J112+L112+O112+N112+R112+S112+T112</f>
        <v>15794318.800000001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7640460</v>
      </c>
      <c r="O112" s="98">
        <v>8153858.7999999998</v>
      </c>
      <c r="P112" s="98">
        <v>0</v>
      </c>
      <c r="Q112" s="98">
        <v>0</v>
      </c>
      <c r="R112" s="98">
        <v>0</v>
      </c>
      <c r="S112" s="98">
        <v>0</v>
      </c>
      <c r="T112" s="98">
        <v>0</v>
      </c>
      <c r="U112" s="114" t="s">
        <v>154</v>
      </c>
      <c r="V112" s="114" t="s">
        <v>145</v>
      </c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118"/>
      <c r="AH112" s="118"/>
      <c r="AI112" s="118"/>
      <c r="AJ112" s="118"/>
      <c r="AK112" s="22"/>
    </row>
    <row r="113" spans="1:37" s="17" customFormat="1" ht="30" x14ac:dyDescent="0.25">
      <c r="A113" s="101"/>
      <c r="B113" s="120"/>
      <c r="C113" s="101"/>
      <c r="D113" s="101"/>
      <c r="E113" s="101"/>
      <c r="F113" s="90" t="s">
        <v>13</v>
      </c>
      <c r="G113" s="98">
        <f>H113+I113+J113+L113+O113+N113+R113+S113+T113</f>
        <v>15794318.800000001</v>
      </c>
      <c r="H113" s="98">
        <v>0</v>
      </c>
      <c r="I113" s="98">
        <v>0</v>
      </c>
      <c r="J113" s="98">
        <v>0</v>
      </c>
      <c r="K113" s="98">
        <v>0</v>
      </c>
      <c r="L113" s="98">
        <v>0</v>
      </c>
      <c r="M113" s="98">
        <v>0</v>
      </c>
      <c r="N113" s="98">
        <v>7640460</v>
      </c>
      <c r="O113" s="98">
        <v>8153858.7999999998</v>
      </c>
      <c r="P113" s="98">
        <v>0</v>
      </c>
      <c r="Q113" s="98">
        <v>0</v>
      </c>
      <c r="R113" s="98">
        <v>0</v>
      </c>
      <c r="S113" s="98">
        <v>0</v>
      </c>
      <c r="T113" s="98">
        <v>0</v>
      </c>
      <c r="U113" s="115"/>
      <c r="V113" s="115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101"/>
      <c r="AH113" s="101"/>
      <c r="AI113" s="101"/>
      <c r="AJ113" s="101"/>
      <c r="AK113" s="23"/>
    </row>
    <row r="114" spans="1:37" s="17" customFormat="1" ht="30" x14ac:dyDescent="0.25">
      <c r="A114" s="101"/>
      <c r="B114" s="120"/>
      <c r="C114" s="101"/>
      <c r="D114" s="101"/>
      <c r="E114" s="101"/>
      <c r="F114" s="90" t="s">
        <v>14</v>
      </c>
      <c r="G114" s="98">
        <f>H114+I114+J114+L114+O114+N114+R114+S114+T114</f>
        <v>0</v>
      </c>
      <c r="H114" s="98">
        <v>0</v>
      </c>
      <c r="I114" s="98">
        <v>0</v>
      </c>
      <c r="J114" s="98">
        <v>0</v>
      </c>
      <c r="K114" s="98">
        <v>0</v>
      </c>
      <c r="L114" s="98">
        <v>0</v>
      </c>
      <c r="M114" s="98">
        <v>0</v>
      </c>
      <c r="N114" s="98">
        <v>0</v>
      </c>
      <c r="O114" s="98">
        <v>0</v>
      </c>
      <c r="P114" s="98">
        <v>0</v>
      </c>
      <c r="Q114" s="98">
        <v>0</v>
      </c>
      <c r="R114" s="98">
        <v>0</v>
      </c>
      <c r="S114" s="98">
        <v>0</v>
      </c>
      <c r="T114" s="98">
        <v>0</v>
      </c>
      <c r="U114" s="115"/>
      <c r="V114" s="115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101"/>
      <c r="AH114" s="101"/>
      <c r="AI114" s="101"/>
      <c r="AJ114" s="101"/>
      <c r="AK114" s="23"/>
    </row>
    <row r="115" spans="1:37" s="17" customFormat="1" ht="30" x14ac:dyDescent="0.25">
      <c r="A115" s="101"/>
      <c r="B115" s="120"/>
      <c r="C115" s="101"/>
      <c r="D115" s="101"/>
      <c r="E115" s="101"/>
      <c r="F115" s="90" t="s">
        <v>15</v>
      </c>
      <c r="G115" s="98">
        <f>H115+I115+J115+L115+O115+N115+R115+S115+T115</f>
        <v>15794318.800000001</v>
      </c>
      <c r="H115" s="98">
        <v>0</v>
      </c>
      <c r="I115" s="98">
        <v>0</v>
      </c>
      <c r="J115" s="98">
        <v>0</v>
      </c>
      <c r="K115" s="98">
        <v>0</v>
      </c>
      <c r="L115" s="98">
        <v>0</v>
      </c>
      <c r="M115" s="98">
        <v>0</v>
      </c>
      <c r="N115" s="98">
        <v>7640460</v>
      </c>
      <c r="O115" s="98">
        <v>8153858.7999999998</v>
      </c>
      <c r="P115" s="98">
        <v>0</v>
      </c>
      <c r="Q115" s="98">
        <v>0</v>
      </c>
      <c r="R115" s="98">
        <v>0</v>
      </c>
      <c r="S115" s="98">
        <v>0</v>
      </c>
      <c r="T115" s="98">
        <v>0</v>
      </c>
      <c r="U115" s="115"/>
      <c r="V115" s="115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101"/>
      <c r="AH115" s="101"/>
      <c r="AI115" s="101"/>
      <c r="AJ115" s="101"/>
      <c r="AK115" s="23"/>
    </row>
    <row r="116" spans="1:37" s="17" customFormat="1" ht="30" x14ac:dyDescent="0.25">
      <c r="A116" s="101"/>
      <c r="B116" s="120"/>
      <c r="C116" s="101"/>
      <c r="D116" s="101"/>
      <c r="E116" s="101"/>
      <c r="F116" s="90" t="s">
        <v>16</v>
      </c>
      <c r="G116" s="98">
        <f t="shared" ref="G116" si="33">H116+I116+J116+L116+O116+N116</f>
        <v>0</v>
      </c>
      <c r="H116" s="98">
        <v>0</v>
      </c>
      <c r="I116" s="98">
        <v>0</v>
      </c>
      <c r="J116" s="98">
        <v>0</v>
      </c>
      <c r="K116" s="98">
        <v>0</v>
      </c>
      <c r="L116" s="98">
        <v>0</v>
      </c>
      <c r="M116" s="98">
        <v>0</v>
      </c>
      <c r="N116" s="98">
        <v>0</v>
      </c>
      <c r="O116" s="98">
        <v>0</v>
      </c>
      <c r="P116" s="98">
        <v>0</v>
      </c>
      <c r="Q116" s="98">
        <v>0</v>
      </c>
      <c r="R116" s="98">
        <v>0</v>
      </c>
      <c r="S116" s="98">
        <v>0</v>
      </c>
      <c r="T116" s="98">
        <v>0</v>
      </c>
      <c r="U116" s="115"/>
      <c r="V116" s="115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101"/>
      <c r="AH116" s="101"/>
      <c r="AI116" s="101"/>
      <c r="AJ116" s="101"/>
      <c r="AK116" s="23"/>
    </row>
    <row r="117" spans="1:37" s="17" customFormat="1" ht="75" customHeight="1" x14ac:dyDescent="0.25">
      <c r="A117" s="102"/>
      <c r="B117" s="121"/>
      <c r="C117" s="102"/>
      <c r="D117" s="102"/>
      <c r="E117" s="102"/>
      <c r="F117" s="90" t="s">
        <v>17</v>
      </c>
      <c r="G117" s="98">
        <f>H117+I117+J117+L117+O117+N117</f>
        <v>0</v>
      </c>
      <c r="H117" s="98">
        <v>0</v>
      </c>
      <c r="I117" s="98">
        <v>0</v>
      </c>
      <c r="J117" s="98">
        <v>0</v>
      </c>
      <c r="K117" s="98">
        <v>0</v>
      </c>
      <c r="L117" s="98">
        <v>0</v>
      </c>
      <c r="M117" s="98">
        <v>0</v>
      </c>
      <c r="N117" s="98">
        <v>0</v>
      </c>
      <c r="O117" s="98">
        <v>0</v>
      </c>
      <c r="P117" s="98"/>
      <c r="Q117" s="98"/>
      <c r="R117" s="98">
        <v>0</v>
      </c>
      <c r="S117" s="98">
        <v>0</v>
      </c>
      <c r="T117" s="98">
        <v>0</v>
      </c>
      <c r="U117" s="116"/>
      <c r="V117" s="116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102"/>
      <c r="AH117" s="102"/>
      <c r="AI117" s="102"/>
      <c r="AJ117" s="102"/>
      <c r="AK117" s="23"/>
    </row>
    <row r="118" spans="1:37" s="30" customFormat="1" x14ac:dyDescent="0.25">
      <c r="A118" s="111" t="s">
        <v>53</v>
      </c>
      <c r="B118" s="112" t="s">
        <v>43</v>
      </c>
      <c r="C118" s="99">
        <v>2014</v>
      </c>
      <c r="D118" s="99">
        <v>2026</v>
      </c>
      <c r="E118" s="103" t="s">
        <v>165</v>
      </c>
      <c r="F118" s="89" t="s">
        <v>12</v>
      </c>
      <c r="G118" s="96">
        <f>G124</f>
        <v>151646.03</v>
      </c>
      <c r="H118" s="96">
        <f t="shared" ref="H118:Q118" si="34">H124</f>
        <v>16600</v>
      </c>
      <c r="I118" s="96">
        <f t="shared" si="34"/>
        <v>11500</v>
      </c>
      <c r="J118" s="96">
        <f t="shared" si="34"/>
        <v>8100</v>
      </c>
      <c r="K118" s="96">
        <f t="shared" si="34"/>
        <v>9600</v>
      </c>
      <c r="L118" s="96">
        <f t="shared" si="34"/>
        <v>11400</v>
      </c>
      <c r="M118" s="96">
        <f t="shared" si="34"/>
        <v>0</v>
      </c>
      <c r="N118" s="96">
        <f t="shared" si="34"/>
        <v>17071.55</v>
      </c>
      <c r="O118" s="96">
        <f t="shared" si="34"/>
        <v>27978.880000000001</v>
      </c>
      <c r="P118" s="96">
        <f t="shared" si="34"/>
        <v>3300</v>
      </c>
      <c r="Q118" s="96">
        <f t="shared" si="34"/>
        <v>12799</v>
      </c>
      <c r="R118" s="96">
        <f>R124+R130</f>
        <v>115887.41</v>
      </c>
      <c r="S118" s="96">
        <f t="shared" ref="S118:T122" si="35">S124</f>
        <v>10000</v>
      </c>
      <c r="T118" s="96">
        <f t="shared" si="35"/>
        <v>10000</v>
      </c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100"/>
      <c r="AJ118" s="99"/>
      <c r="AK118" s="29"/>
    </row>
    <row r="119" spans="1:37" s="30" customFormat="1" ht="28.5" customHeight="1" x14ac:dyDescent="0.25">
      <c r="A119" s="111"/>
      <c r="B119" s="112"/>
      <c r="C119" s="99"/>
      <c r="D119" s="99"/>
      <c r="E119" s="103"/>
      <c r="F119" s="89" t="s">
        <v>13</v>
      </c>
      <c r="G119" s="96">
        <f t="shared" ref="G119:R123" si="36">G125</f>
        <v>151646.03</v>
      </c>
      <c r="H119" s="96">
        <f t="shared" si="36"/>
        <v>16600</v>
      </c>
      <c r="I119" s="96">
        <f t="shared" si="36"/>
        <v>11500</v>
      </c>
      <c r="J119" s="96">
        <f t="shared" si="36"/>
        <v>8100</v>
      </c>
      <c r="K119" s="96">
        <f t="shared" si="36"/>
        <v>9600</v>
      </c>
      <c r="L119" s="96">
        <f t="shared" si="36"/>
        <v>11400</v>
      </c>
      <c r="M119" s="96">
        <f t="shared" si="36"/>
        <v>0</v>
      </c>
      <c r="N119" s="96">
        <f t="shared" si="36"/>
        <v>17071.55</v>
      </c>
      <c r="O119" s="96">
        <f t="shared" si="36"/>
        <v>27978.880000000001</v>
      </c>
      <c r="P119" s="96">
        <f t="shared" si="36"/>
        <v>3300</v>
      </c>
      <c r="Q119" s="96">
        <f t="shared" si="36"/>
        <v>12799</v>
      </c>
      <c r="R119" s="96">
        <f>R125+R131</f>
        <v>115887.41</v>
      </c>
      <c r="S119" s="96">
        <f t="shared" si="35"/>
        <v>10000</v>
      </c>
      <c r="T119" s="96">
        <f t="shared" si="35"/>
        <v>10000</v>
      </c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101"/>
      <c r="AJ119" s="99"/>
      <c r="AK119" s="29"/>
    </row>
    <row r="120" spans="1:37" s="30" customFormat="1" ht="28.5" x14ac:dyDescent="0.25">
      <c r="A120" s="111"/>
      <c r="B120" s="112"/>
      <c r="C120" s="99"/>
      <c r="D120" s="99"/>
      <c r="E120" s="103"/>
      <c r="F120" s="89" t="s">
        <v>14</v>
      </c>
      <c r="G120" s="96">
        <f t="shared" si="36"/>
        <v>151646.03</v>
      </c>
      <c r="H120" s="96">
        <f t="shared" si="36"/>
        <v>16600</v>
      </c>
      <c r="I120" s="96">
        <f t="shared" si="36"/>
        <v>11500</v>
      </c>
      <c r="J120" s="96">
        <f t="shared" si="36"/>
        <v>8100</v>
      </c>
      <c r="K120" s="96">
        <f t="shared" si="36"/>
        <v>9600</v>
      </c>
      <c r="L120" s="96">
        <f t="shared" si="36"/>
        <v>11400</v>
      </c>
      <c r="M120" s="96">
        <f t="shared" si="36"/>
        <v>0</v>
      </c>
      <c r="N120" s="96">
        <f t="shared" si="36"/>
        <v>17071.55</v>
      </c>
      <c r="O120" s="96">
        <f t="shared" si="36"/>
        <v>27978.880000000001</v>
      </c>
      <c r="P120" s="96">
        <f t="shared" si="36"/>
        <v>3300</v>
      </c>
      <c r="Q120" s="96">
        <f t="shared" si="36"/>
        <v>12799</v>
      </c>
      <c r="R120" s="96">
        <f>R126+R132</f>
        <v>15887.41</v>
      </c>
      <c r="S120" s="96">
        <f t="shared" si="35"/>
        <v>10000</v>
      </c>
      <c r="T120" s="96">
        <f t="shared" si="35"/>
        <v>10000</v>
      </c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101"/>
      <c r="AJ120" s="99"/>
      <c r="AK120" s="29"/>
    </row>
    <row r="121" spans="1:37" s="30" customFormat="1" ht="28.5" x14ac:dyDescent="0.25">
      <c r="A121" s="111"/>
      <c r="B121" s="112"/>
      <c r="C121" s="99"/>
      <c r="D121" s="99"/>
      <c r="E121" s="103"/>
      <c r="F121" s="89" t="s">
        <v>15</v>
      </c>
      <c r="G121" s="96">
        <f t="shared" si="36"/>
        <v>0</v>
      </c>
      <c r="H121" s="96">
        <f t="shared" si="36"/>
        <v>0</v>
      </c>
      <c r="I121" s="96">
        <f t="shared" si="36"/>
        <v>0</v>
      </c>
      <c r="J121" s="96">
        <f t="shared" si="36"/>
        <v>0</v>
      </c>
      <c r="K121" s="96">
        <f t="shared" si="36"/>
        <v>0</v>
      </c>
      <c r="L121" s="96">
        <f t="shared" si="36"/>
        <v>0</v>
      </c>
      <c r="M121" s="96">
        <f t="shared" si="36"/>
        <v>0</v>
      </c>
      <c r="N121" s="96">
        <f t="shared" si="36"/>
        <v>0</v>
      </c>
      <c r="O121" s="96">
        <f t="shared" si="36"/>
        <v>0</v>
      </c>
      <c r="P121" s="96">
        <f t="shared" si="36"/>
        <v>0</v>
      </c>
      <c r="Q121" s="96">
        <f t="shared" si="36"/>
        <v>0</v>
      </c>
      <c r="R121" s="96">
        <f>R133</f>
        <v>100000</v>
      </c>
      <c r="S121" s="96">
        <f t="shared" si="35"/>
        <v>0</v>
      </c>
      <c r="T121" s="96">
        <f t="shared" si="35"/>
        <v>0</v>
      </c>
      <c r="U121" s="99"/>
      <c r="V121" s="99"/>
      <c r="W121" s="99"/>
      <c r="X121" s="99"/>
      <c r="Y121" s="99"/>
      <c r="Z121" s="99"/>
      <c r="AA121" s="99"/>
      <c r="AB121" s="99"/>
      <c r="AC121" s="99"/>
      <c r="AD121" s="99"/>
      <c r="AE121" s="99"/>
      <c r="AF121" s="99"/>
      <c r="AG121" s="99"/>
      <c r="AH121" s="99"/>
      <c r="AI121" s="101"/>
      <c r="AJ121" s="99"/>
      <c r="AK121" s="29"/>
    </row>
    <row r="122" spans="1:37" s="30" customFormat="1" ht="28.5" x14ac:dyDescent="0.25">
      <c r="A122" s="111"/>
      <c r="B122" s="112"/>
      <c r="C122" s="99"/>
      <c r="D122" s="99"/>
      <c r="E122" s="103"/>
      <c r="F122" s="89" t="s">
        <v>16</v>
      </c>
      <c r="G122" s="96">
        <f t="shared" si="36"/>
        <v>0</v>
      </c>
      <c r="H122" s="96">
        <f t="shared" si="36"/>
        <v>0</v>
      </c>
      <c r="I122" s="96">
        <f t="shared" si="36"/>
        <v>0</v>
      </c>
      <c r="J122" s="96">
        <f t="shared" si="36"/>
        <v>0</v>
      </c>
      <c r="K122" s="96">
        <f t="shared" si="36"/>
        <v>0</v>
      </c>
      <c r="L122" s="96">
        <f t="shared" si="36"/>
        <v>0</v>
      </c>
      <c r="M122" s="96">
        <f t="shared" si="36"/>
        <v>0</v>
      </c>
      <c r="N122" s="96">
        <f t="shared" si="36"/>
        <v>0</v>
      </c>
      <c r="O122" s="96">
        <f t="shared" si="36"/>
        <v>0</v>
      </c>
      <c r="P122" s="96">
        <f t="shared" si="36"/>
        <v>0</v>
      </c>
      <c r="Q122" s="96">
        <f t="shared" si="36"/>
        <v>0</v>
      </c>
      <c r="R122" s="96">
        <f t="shared" si="36"/>
        <v>0</v>
      </c>
      <c r="S122" s="96">
        <f t="shared" si="35"/>
        <v>0</v>
      </c>
      <c r="T122" s="96">
        <f t="shared" si="35"/>
        <v>0</v>
      </c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99"/>
      <c r="AG122" s="99"/>
      <c r="AH122" s="99"/>
      <c r="AI122" s="101"/>
      <c r="AJ122" s="99"/>
      <c r="AK122" s="29"/>
    </row>
    <row r="123" spans="1:37" s="30" customFormat="1" ht="39.75" customHeight="1" x14ac:dyDescent="0.25">
      <c r="A123" s="111"/>
      <c r="B123" s="112"/>
      <c r="C123" s="99"/>
      <c r="D123" s="99"/>
      <c r="E123" s="103"/>
      <c r="F123" s="89" t="s">
        <v>17</v>
      </c>
      <c r="G123" s="96">
        <f t="shared" si="36"/>
        <v>0</v>
      </c>
      <c r="H123" s="96">
        <f t="shared" si="36"/>
        <v>0</v>
      </c>
      <c r="I123" s="96">
        <f t="shared" si="36"/>
        <v>0</v>
      </c>
      <c r="J123" s="96">
        <f t="shared" si="36"/>
        <v>0</v>
      </c>
      <c r="K123" s="96">
        <f t="shared" si="36"/>
        <v>0</v>
      </c>
      <c r="L123" s="96">
        <f t="shared" si="36"/>
        <v>0</v>
      </c>
      <c r="M123" s="96">
        <f t="shared" si="36"/>
        <v>0</v>
      </c>
      <c r="N123" s="96">
        <f t="shared" si="36"/>
        <v>0</v>
      </c>
      <c r="O123" s="96">
        <f t="shared" si="36"/>
        <v>0</v>
      </c>
      <c r="P123" s="96">
        <f t="shared" si="36"/>
        <v>0</v>
      </c>
      <c r="Q123" s="96">
        <f t="shared" si="36"/>
        <v>0</v>
      </c>
      <c r="R123" s="96">
        <f t="shared" si="36"/>
        <v>0</v>
      </c>
      <c r="S123" s="96">
        <f>S129</f>
        <v>0</v>
      </c>
      <c r="T123" s="96">
        <f>T129</f>
        <v>0</v>
      </c>
      <c r="U123" s="99"/>
      <c r="V123" s="99"/>
      <c r="W123" s="99"/>
      <c r="X123" s="99"/>
      <c r="Y123" s="99"/>
      <c r="Z123" s="99"/>
      <c r="AA123" s="99"/>
      <c r="AB123" s="99"/>
      <c r="AC123" s="99"/>
      <c r="AD123" s="99"/>
      <c r="AE123" s="99"/>
      <c r="AF123" s="99"/>
      <c r="AG123" s="99"/>
      <c r="AH123" s="99"/>
      <c r="AI123" s="102"/>
      <c r="AJ123" s="99"/>
      <c r="AK123" s="29"/>
    </row>
    <row r="124" spans="1:37" ht="19.5" customHeight="1" x14ac:dyDescent="0.25">
      <c r="A124" s="108" t="s">
        <v>54</v>
      </c>
      <c r="B124" s="109" t="s">
        <v>28</v>
      </c>
      <c r="C124" s="110">
        <v>2014</v>
      </c>
      <c r="D124" s="110">
        <v>2026</v>
      </c>
      <c r="E124" s="110"/>
      <c r="F124" s="90" t="s">
        <v>12</v>
      </c>
      <c r="G124" s="98">
        <f t="shared" ref="G124:G129" si="37">SUM(H124:T124)</f>
        <v>151646.03</v>
      </c>
      <c r="H124" s="98">
        <f t="shared" ref="H124:T124" si="38">H125+H129</f>
        <v>16600</v>
      </c>
      <c r="I124" s="98">
        <f t="shared" si="38"/>
        <v>11500</v>
      </c>
      <c r="J124" s="98">
        <f t="shared" si="38"/>
        <v>8100</v>
      </c>
      <c r="K124" s="98">
        <f t="shared" si="38"/>
        <v>9600</v>
      </c>
      <c r="L124" s="98">
        <f t="shared" si="38"/>
        <v>11400</v>
      </c>
      <c r="M124" s="98">
        <f t="shared" si="38"/>
        <v>0</v>
      </c>
      <c r="N124" s="98">
        <f t="shared" si="38"/>
        <v>17071.55</v>
      </c>
      <c r="O124" s="98">
        <f t="shared" si="38"/>
        <v>27978.880000000001</v>
      </c>
      <c r="P124" s="98">
        <f t="shared" si="38"/>
        <v>3300</v>
      </c>
      <c r="Q124" s="98">
        <f t="shared" si="38"/>
        <v>12799</v>
      </c>
      <c r="R124" s="98">
        <f t="shared" si="38"/>
        <v>13296.6</v>
      </c>
      <c r="S124" s="98">
        <f t="shared" si="38"/>
        <v>10000</v>
      </c>
      <c r="T124" s="98">
        <f t="shared" si="38"/>
        <v>10000</v>
      </c>
      <c r="U124" s="125" t="s">
        <v>144</v>
      </c>
      <c r="V124" s="125" t="s">
        <v>145</v>
      </c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0">
        <v>100</v>
      </c>
      <c r="AG124" s="110"/>
      <c r="AH124" s="110"/>
      <c r="AI124" s="118"/>
      <c r="AJ124" s="110"/>
      <c r="AK124" s="21"/>
    </row>
    <row r="125" spans="1:37" ht="30" x14ac:dyDescent="0.25">
      <c r="A125" s="108"/>
      <c r="B125" s="109"/>
      <c r="C125" s="110"/>
      <c r="D125" s="110"/>
      <c r="E125" s="110"/>
      <c r="F125" s="90" t="s">
        <v>13</v>
      </c>
      <c r="G125" s="98">
        <f t="shared" si="37"/>
        <v>151646.03</v>
      </c>
      <c r="H125" s="98">
        <f t="shared" ref="H125:T125" si="39">SUM(H126:H128)</f>
        <v>16600</v>
      </c>
      <c r="I125" s="98">
        <f t="shared" si="39"/>
        <v>11500</v>
      </c>
      <c r="J125" s="98">
        <f t="shared" si="39"/>
        <v>8100</v>
      </c>
      <c r="K125" s="98">
        <f t="shared" si="39"/>
        <v>9600</v>
      </c>
      <c r="L125" s="98">
        <f t="shared" si="39"/>
        <v>11400</v>
      </c>
      <c r="M125" s="98">
        <f t="shared" si="39"/>
        <v>0</v>
      </c>
      <c r="N125" s="98">
        <f t="shared" si="39"/>
        <v>17071.55</v>
      </c>
      <c r="O125" s="98">
        <f t="shared" si="39"/>
        <v>27978.880000000001</v>
      </c>
      <c r="P125" s="98">
        <f t="shared" si="39"/>
        <v>3300</v>
      </c>
      <c r="Q125" s="98">
        <f t="shared" si="39"/>
        <v>12799</v>
      </c>
      <c r="R125" s="98">
        <f t="shared" si="39"/>
        <v>13296.6</v>
      </c>
      <c r="S125" s="98">
        <f t="shared" si="39"/>
        <v>10000</v>
      </c>
      <c r="T125" s="98">
        <f t="shared" si="39"/>
        <v>10000</v>
      </c>
      <c r="U125" s="125"/>
      <c r="V125" s="125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01"/>
      <c r="AJ125" s="110"/>
      <c r="AK125" s="21"/>
    </row>
    <row r="126" spans="1:37" ht="30" x14ac:dyDescent="0.25">
      <c r="A126" s="108"/>
      <c r="B126" s="109"/>
      <c r="C126" s="110"/>
      <c r="D126" s="110"/>
      <c r="E126" s="110"/>
      <c r="F126" s="90" t="s">
        <v>14</v>
      </c>
      <c r="G126" s="98">
        <f t="shared" si="37"/>
        <v>151646.03</v>
      </c>
      <c r="H126" s="98">
        <v>16600</v>
      </c>
      <c r="I126" s="98">
        <v>11500</v>
      </c>
      <c r="J126" s="98">
        <v>8100</v>
      </c>
      <c r="K126" s="98">
        <v>9600</v>
      </c>
      <c r="L126" s="98">
        <v>11400</v>
      </c>
      <c r="M126" s="98">
        <v>0</v>
      </c>
      <c r="N126" s="98">
        <v>17071.55</v>
      </c>
      <c r="O126" s="98">
        <v>27978.880000000001</v>
      </c>
      <c r="P126" s="98">
        <v>3300</v>
      </c>
      <c r="Q126" s="98">
        <v>12799</v>
      </c>
      <c r="R126" s="98">
        <v>13296.6</v>
      </c>
      <c r="S126" s="98">
        <v>10000</v>
      </c>
      <c r="T126" s="98">
        <v>10000</v>
      </c>
      <c r="U126" s="125"/>
      <c r="V126" s="125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01"/>
      <c r="AJ126" s="110"/>
      <c r="AK126" s="21"/>
    </row>
    <row r="127" spans="1:37" ht="30" x14ac:dyDescent="0.25">
      <c r="A127" s="108"/>
      <c r="B127" s="109"/>
      <c r="C127" s="110"/>
      <c r="D127" s="110"/>
      <c r="E127" s="110"/>
      <c r="F127" s="90" t="s">
        <v>15</v>
      </c>
      <c r="G127" s="98">
        <f t="shared" si="37"/>
        <v>0</v>
      </c>
      <c r="H127" s="98">
        <v>0</v>
      </c>
      <c r="I127" s="98">
        <v>0</v>
      </c>
      <c r="J127" s="98">
        <v>0</v>
      </c>
      <c r="K127" s="98">
        <v>0</v>
      </c>
      <c r="L127" s="98">
        <v>0</v>
      </c>
      <c r="M127" s="98">
        <v>0</v>
      </c>
      <c r="N127" s="98">
        <v>0</v>
      </c>
      <c r="O127" s="98">
        <v>0</v>
      </c>
      <c r="P127" s="98">
        <v>0</v>
      </c>
      <c r="Q127" s="98">
        <v>0</v>
      </c>
      <c r="R127" s="98">
        <v>0</v>
      </c>
      <c r="S127" s="98">
        <v>0</v>
      </c>
      <c r="T127" s="98">
        <v>0</v>
      </c>
      <c r="U127" s="125"/>
      <c r="V127" s="125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01"/>
      <c r="AJ127" s="110"/>
      <c r="AK127" s="21"/>
    </row>
    <row r="128" spans="1:37" ht="30" x14ac:dyDescent="0.25">
      <c r="A128" s="108"/>
      <c r="B128" s="109"/>
      <c r="C128" s="110"/>
      <c r="D128" s="110"/>
      <c r="E128" s="110"/>
      <c r="F128" s="90" t="s">
        <v>16</v>
      </c>
      <c r="G128" s="98">
        <f t="shared" si="37"/>
        <v>0</v>
      </c>
      <c r="H128" s="98">
        <v>0</v>
      </c>
      <c r="I128" s="98">
        <v>0</v>
      </c>
      <c r="J128" s="98">
        <v>0</v>
      </c>
      <c r="K128" s="98">
        <v>0</v>
      </c>
      <c r="L128" s="98">
        <v>0</v>
      </c>
      <c r="M128" s="98">
        <v>0</v>
      </c>
      <c r="N128" s="98">
        <v>0</v>
      </c>
      <c r="O128" s="98">
        <v>0</v>
      </c>
      <c r="P128" s="98">
        <v>0</v>
      </c>
      <c r="Q128" s="98">
        <v>0</v>
      </c>
      <c r="R128" s="98">
        <v>0</v>
      </c>
      <c r="S128" s="98">
        <v>0</v>
      </c>
      <c r="T128" s="98">
        <v>0</v>
      </c>
      <c r="U128" s="125"/>
      <c r="V128" s="125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01"/>
      <c r="AJ128" s="110"/>
      <c r="AK128" s="21"/>
    </row>
    <row r="129" spans="1:37" x14ac:dyDescent="0.25">
      <c r="A129" s="108"/>
      <c r="B129" s="109"/>
      <c r="C129" s="110"/>
      <c r="D129" s="110"/>
      <c r="E129" s="110"/>
      <c r="F129" s="90" t="s">
        <v>17</v>
      </c>
      <c r="G129" s="98">
        <f t="shared" si="37"/>
        <v>0</v>
      </c>
      <c r="H129" s="98">
        <v>0</v>
      </c>
      <c r="I129" s="98">
        <v>0</v>
      </c>
      <c r="J129" s="98">
        <v>0</v>
      </c>
      <c r="K129" s="98">
        <v>0</v>
      </c>
      <c r="L129" s="98">
        <v>0</v>
      </c>
      <c r="M129" s="98">
        <v>0</v>
      </c>
      <c r="N129" s="98">
        <v>0</v>
      </c>
      <c r="O129" s="98">
        <v>0</v>
      </c>
      <c r="P129" s="98">
        <v>0</v>
      </c>
      <c r="Q129" s="98">
        <v>0</v>
      </c>
      <c r="R129" s="98">
        <v>0</v>
      </c>
      <c r="S129" s="98">
        <v>0</v>
      </c>
      <c r="T129" s="98">
        <v>0</v>
      </c>
      <c r="U129" s="125"/>
      <c r="V129" s="125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02"/>
      <c r="AJ129" s="110"/>
      <c r="AK129" s="21"/>
    </row>
    <row r="130" spans="1:37" x14ac:dyDescent="0.25">
      <c r="A130" s="122" t="s">
        <v>158</v>
      </c>
      <c r="B130" s="123" t="s">
        <v>180</v>
      </c>
      <c r="C130" s="118">
        <v>2024</v>
      </c>
      <c r="D130" s="118">
        <v>2024</v>
      </c>
      <c r="E130" s="118"/>
      <c r="F130" s="90" t="s">
        <v>12</v>
      </c>
      <c r="G130" s="98">
        <f>Q130+R130+S130+T130</f>
        <v>102590.81</v>
      </c>
      <c r="H130" s="98"/>
      <c r="I130" s="98"/>
      <c r="J130" s="98"/>
      <c r="K130" s="98"/>
      <c r="L130" s="98"/>
      <c r="M130" s="98"/>
      <c r="N130" s="98"/>
      <c r="O130" s="98"/>
      <c r="P130" s="98"/>
      <c r="Q130" s="98">
        <v>0</v>
      </c>
      <c r="R130" s="98">
        <f>R131</f>
        <v>102590.81</v>
      </c>
      <c r="S130" s="98">
        <v>0</v>
      </c>
      <c r="T130" s="98">
        <v>0</v>
      </c>
      <c r="U130" s="137" t="s">
        <v>144</v>
      </c>
      <c r="V130" s="124" t="s">
        <v>145</v>
      </c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118"/>
      <c r="AH130" s="118"/>
      <c r="AI130" s="117"/>
      <c r="AJ130" s="118"/>
      <c r="AK130" s="21"/>
    </row>
    <row r="131" spans="1:37" ht="30" x14ac:dyDescent="0.25">
      <c r="A131" s="135"/>
      <c r="B131" s="120"/>
      <c r="C131" s="101"/>
      <c r="D131" s="101"/>
      <c r="E131" s="101"/>
      <c r="F131" s="90" t="s">
        <v>13</v>
      </c>
      <c r="G131" s="98">
        <f>Q131+R131+S131+T131</f>
        <v>102590.81</v>
      </c>
      <c r="H131" s="98"/>
      <c r="I131" s="98"/>
      <c r="J131" s="98"/>
      <c r="K131" s="98"/>
      <c r="L131" s="98"/>
      <c r="M131" s="98"/>
      <c r="N131" s="98"/>
      <c r="O131" s="98"/>
      <c r="P131" s="98"/>
      <c r="Q131" s="98">
        <v>0</v>
      </c>
      <c r="R131" s="98">
        <f>R132+R133</f>
        <v>102590.81</v>
      </c>
      <c r="S131" s="98">
        <v>0</v>
      </c>
      <c r="T131" s="98">
        <v>0</v>
      </c>
      <c r="U131" s="138"/>
      <c r="V131" s="115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101"/>
      <c r="AH131" s="101"/>
      <c r="AI131" s="101"/>
      <c r="AJ131" s="101"/>
      <c r="AK131" s="21"/>
    </row>
    <row r="132" spans="1:37" ht="30" x14ac:dyDescent="0.25">
      <c r="A132" s="135"/>
      <c r="B132" s="120"/>
      <c r="C132" s="101"/>
      <c r="D132" s="101"/>
      <c r="E132" s="101"/>
      <c r="F132" s="90" t="s">
        <v>14</v>
      </c>
      <c r="G132" s="98">
        <f>Q132+R132+S132+T132</f>
        <v>2590.81</v>
      </c>
      <c r="H132" s="98"/>
      <c r="I132" s="98"/>
      <c r="J132" s="98"/>
      <c r="K132" s="98"/>
      <c r="L132" s="98"/>
      <c r="M132" s="98"/>
      <c r="N132" s="98"/>
      <c r="O132" s="98"/>
      <c r="P132" s="98"/>
      <c r="Q132" s="98">
        <v>0</v>
      </c>
      <c r="R132" s="98">
        <v>2590.81</v>
      </c>
      <c r="S132" s="98">
        <v>0</v>
      </c>
      <c r="T132" s="98">
        <v>0</v>
      </c>
      <c r="U132" s="138"/>
      <c r="V132" s="115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101"/>
      <c r="AH132" s="101"/>
      <c r="AI132" s="101"/>
      <c r="AJ132" s="101"/>
      <c r="AK132" s="21"/>
    </row>
    <row r="133" spans="1:37" ht="30" x14ac:dyDescent="0.25">
      <c r="A133" s="135"/>
      <c r="B133" s="120"/>
      <c r="C133" s="101"/>
      <c r="D133" s="101"/>
      <c r="E133" s="101"/>
      <c r="F133" s="90" t="s">
        <v>15</v>
      </c>
      <c r="G133" s="98">
        <f>Q133+R133+T133+S133</f>
        <v>100000</v>
      </c>
      <c r="H133" s="98"/>
      <c r="I133" s="98"/>
      <c r="J133" s="98"/>
      <c r="K133" s="98"/>
      <c r="L133" s="98"/>
      <c r="M133" s="98"/>
      <c r="N133" s="98"/>
      <c r="O133" s="98"/>
      <c r="P133" s="98"/>
      <c r="Q133" s="98">
        <v>0</v>
      </c>
      <c r="R133" s="98">
        <v>100000</v>
      </c>
      <c r="S133" s="98">
        <v>0</v>
      </c>
      <c r="T133" s="98">
        <v>0</v>
      </c>
      <c r="U133" s="138"/>
      <c r="V133" s="115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101"/>
      <c r="AH133" s="101"/>
      <c r="AI133" s="101"/>
      <c r="AJ133" s="101"/>
      <c r="AK133" s="21"/>
    </row>
    <row r="134" spans="1:37" ht="30" x14ac:dyDescent="0.25">
      <c r="A134" s="135"/>
      <c r="B134" s="120"/>
      <c r="C134" s="101"/>
      <c r="D134" s="101"/>
      <c r="E134" s="101"/>
      <c r="F134" s="90" t="s">
        <v>16</v>
      </c>
      <c r="G134" s="98">
        <f>Q134+R134+S134+T134</f>
        <v>0</v>
      </c>
      <c r="H134" s="98"/>
      <c r="I134" s="98"/>
      <c r="J134" s="98"/>
      <c r="K134" s="98"/>
      <c r="L134" s="98"/>
      <c r="M134" s="98"/>
      <c r="N134" s="98"/>
      <c r="O134" s="98"/>
      <c r="P134" s="98"/>
      <c r="Q134" s="98">
        <v>0</v>
      </c>
      <c r="R134" s="98">
        <v>0</v>
      </c>
      <c r="S134" s="98">
        <v>0</v>
      </c>
      <c r="T134" s="98">
        <v>0</v>
      </c>
      <c r="U134" s="138"/>
      <c r="V134" s="115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101"/>
      <c r="AH134" s="101"/>
      <c r="AI134" s="101"/>
      <c r="AJ134" s="101"/>
      <c r="AK134" s="21"/>
    </row>
    <row r="135" spans="1:37" x14ac:dyDescent="0.25">
      <c r="A135" s="136"/>
      <c r="B135" s="121"/>
      <c r="C135" s="102"/>
      <c r="D135" s="102"/>
      <c r="E135" s="102"/>
      <c r="F135" s="90" t="s">
        <v>17</v>
      </c>
      <c r="G135" s="98">
        <f>Q135+R135+S135+T135</f>
        <v>0</v>
      </c>
      <c r="H135" s="98"/>
      <c r="I135" s="98"/>
      <c r="J135" s="98"/>
      <c r="K135" s="98"/>
      <c r="L135" s="98"/>
      <c r="M135" s="98"/>
      <c r="N135" s="98"/>
      <c r="O135" s="98"/>
      <c r="P135" s="98"/>
      <c r="Q135" s="98">
        <v>0</v>
      </c>
      <c r="R135" s="98">
        <v>0</v>
      </c>
      <c r="S135" s="98">
        <v>0</v>
      </c>
      <c r="T135" s="98">
        <v>0</v>
      </c>
      <c r="U135" s="139"/>
      <c r="V135" s="116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102"/>
      <c r="AH135" s="102"/>
      <c r="AI135" s="102"/>
      <c r="AJ135" s="102"/>
      <c r="AK135" s="21"/>
    </row>
    <row r="136" spans="1:37" s="30" customFormat="1" x14ac:dyDescent="0.25">
      <c r="A136" s="111" t="s">
        <v>29</v>
      </c>
      <c r="B136" s="112" t="s">
        <v>30</v>
      </c>
      <c r="C136" s="99">
        <v>2014</v>
      </c>
      <c r="D136" s="99">
        <v>2026</v>
      </c>
      <c r="E136" s="103" t="s">
        <v>165</v>
      </c>
      <c r="F136" s="89" t="s">
        <v>12</v>
      </c>
      <c r="G136" s="96">
        <f>G142</f>
        <v>402234</v>
      </c>
      <c r="H136" s="96">
        <f t="shared" ref="H136:T141" si="40">H142</f>
        <v>33306</v>
      </c>
      <c r="I136" s="96">
        <f t="shared" si="40"/>
        <v>30744</v>
      </c>
      <c r="J136" s="96">
        <f t="shared" si="40"/>
        <v>30744</v>
      </c>
      <c r="K136" s="96">
        <f t="shared" si="40"/>
        <v>30744</v>
      </c>
      <c r="L136" s="96">
        <f t="shared" si="40"/>
        <v>30744</v>
      </c>
      <c r="M136" s="96">
        <f t="shared" si="40"/>
        <v>30744</v>
      </c>
      <c r="N136" s="96">
        <f t="shared" si="40"/>
        <v>30744</v>
      </c>
      <c r="O136" s="96">
        <f t="shared" si="40"/>
        <v>30744</v>
      </c>
      <c r="P136" s="96">
        <f t="shared" si="40"/>
        <v>30744</v>
      </c>
      <c r="Q136" s="96">
        <f t="shared" si="40"/>
        <v>30744</v>
      </c>
      <c r="R136" s="96">
        <f t="shared" si="40"/>
        <v>30744</v>
      </c>
      <c r="S136" s="96">
        <f t="shared" si="40"/>
        <v>30744</v>
      </c>
      <c r="T136" s="96">
        <f t="shared" si="40"/>
        <v>30744</v>
      </c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99"/>
      <c r="AF136" s="99"/>
      <c r="AG136" s="99"/>
      <c r="AH136" s="99"/>
      <c r="AI136" s="100"/>
      <c r="AJ136" s="99"/>
      <c r="AK136" s="29"/>
    </row>
    <row r="137" spans="1:37" s="30" customFormat="1" ht="28.5" x14ac:dyDescent="0.25">
      <c r="A137" s="111"/>
      <c r="B137" s="112"/>
      <c r="C137" s="99"/>
      <c r="D137" s="99"/>
      <c r="E137" s="103"/>
      <c r="F137" s="89" t="s">
        <v>13</v>
      </c>
      <c r="G137" s="96">
        <f t="shared" ref="G137:R141" si="41">G143</f>
        <v>402234</v>
      </c>
      <c r="H137" s="96">
        <f t="shared" si="41"/>
        <v>33306</v>
      </c>
      <c r="I137" s="96">
        <f t="shared" si="41"/>
        <v>30744</v>
      </c>
      <c r="J137" s="96">
        <f t="shared" si="41"/>
        <v>30744</v>
      </c>
      <c r="K137" s="96">
        <f t="shared" si="41"/>
        <v>30744</v>
      </c>
      <c r="L137" s="96">
        <f t="shared" si="41"/>
        <v>30744</v>
      </c>
      <c r="M137" s="96">
        <f t="shared" si="41"/>
        <v>30744</v>
      </c>
      <c r="N137" s="96">
        <f t="shared" si="41"/>
        <v>30744</v>
      </c>
      <c r="O137" s="96">
        <f t="shared" si="41"/>
        <v>30744</v>
      </c>
      <c r="P137" s="96">
        <f t="shared" si="41"/>
        <v>30744</v>
      </c>
      <c r="Q137" s="96">
        <f t="shared" si="41"/>
        <v>30744</v>
      </c>
      <c r="R137" s="96">
        <f t="shared" si="41"/>
        <v>30744</v>
      </c>
      <c r="S137" s="96">
        <f t="shared" si="40"/>
        <v>30744</v>
      </c>
      <c r="T137" s="96">
        <f t="shared" si="40"/>
        <v>30744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99"/>
      <c r="AF137" s="99"/>
      <c r="AG137" s="99"/>
      <c r="AH137" s="99"/>
      <c r="AI137" s="101"/>
      <c r="AJ137" s="99"/>
      <c r="AK137" s="29"/>
    </row>
    <row r="138" spans="1:37" s="30" customFormat="1" ht="28.5" x14ac:dyDescent="0.25">
      <c r="A138" s="111"/>
      <c r="B138" s="112"/>
      <c r="C138" s="99"/>
      <c r="D138" s="99"/>
      <c r="E138" s="103"/>
      <c r="F138" s="89" t="s">
        <v>14</v>
      </c>
      <c r="G138" s="96">
        <f t="shared" si="41"/>
        <v>402234</v>
      </c>
      <c r="H138" s="96">
        <f t="shared" si="41"/>
        <v>33306</v>
      </c>
      <c r="I138" s="96">
        <f t="shared" si="41"/>
        <v>30744</v>
      </c>
      <c r="J138" s="96">
        <f t="shared" si="41"/>
        <v>30744</v>
      </c>
      <c r="K138" s="96">
        <f t="shared" si="41"/>
        <v>30744</v>
      </c>
      <c r="L138" s="96">
        <f t="shared" si="41"/>
        <v>30744</v>
      </c>
      <c r="M138" s="96">
        <f t="shared" si="41"/>
        <v>30744</v>
      </c>
      <c r="N138" s="96">
        <f t="shared" si="41"/>
        <v>30744</v>
      </c>
      <c r="O138" s="96">
        <f t="shared" si="41"/>
        <v>30744</v>
      </c>
      <c r="P138" s="96">
        <f t="shared" si="41"/>
        <v>30744</v>
      </c>
      <c r="Q138" s="96">
        <f t="shared" si="41"/>
        <v>30744</v>
      </c>
      <c r="R138" s="96">
        <f t="shared" si="41"/>
        <v>30744</v>
      </c>
      <c r="S138" s="96">
        <f t="shared" si="40"/>
        <v>30744</v>
      </c>
      <c r="T138" s="96">
        <f t="shared" si="40"/>
        <v>30744</v>
      </c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99"/>
      <c r="AF138" s="99"/>
      <c r="AG138" s="99"/>
      <c r="AH138" s="99"/>
      <c r="AI138" s="101"/>
      <c r="AJ138" s="99"/>
      <c r="AK138" s="29"/>
    </row>
    <row r="139" spans="1:37" s="30" customFormat="1" ht="28.5" x14ac:dyDescent="0.25">
      <c r="A139" s="111"/>
      <c r="B139" s="112"/>
      <c r="C139" s="99"/>
      <c r="D139" s="99"/>
      <c r="E139" s="103"/>
      <c r="F139" s="89" t="s">
        <v>15</v>
      </c>
      <c r="G139" s="96">
        <f t="shared" si="41"/>
        <v>0</v>
      </c>
      <c r="H139" s="96">
        <f t="shared" si="41"/>
        <v>0</v>
      </c>
      <c r="I139" s="96">
        <f t="shared" si="41"/>
        <v>0</v>
      </c>
      <c r="J139" s="96">
        <f t="shared" si="41"/>
        <v>0</v>
      </c>
      <c r="K139" s="96">
        <f t="shared" si="41"/>
        <v>0</v>
      </c>
      <c r="L139" s="96">
        <f t="shared" si="41"/>
        <v>0</v>
      </c>
      <c r="M139" s="96">
        <f t="shared" si="41"/>
        <v>0</v>
      </c>
      <c r="N139" s="96">
        <f t="shared" si="41"/>
        <v>0</v>
      </c>
      <c r="O139" s="96">
        <f t="shared" si="41"/>
        <v>0</v>
      </c>
      <c r="P139" s="96">
        <f t="shared" si="41"/>
        <v>0</v>
      </c>
      <c r="Q139" s="96">
        <f t="shared" si="41"/>
        <v>0</v>
      </c>
      <c r="R139" s="96">
        <f t="shared" si="41"/>
        <v>0</v>
      </c>
      <c r="S139" s="96">
        <f t="shared" si="40"/>
        <v>0</v>
      </c>
      <c r="T139" s="96">
        <f t="shared" si="40"/>
        <v>0</v>
      </c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99"/>
      <c r="AF139" s="99"/>
      <c r="AG139" s="99"/>
      <c r="AH139" s="99"/>
      <c r="AI139" s="101"/>
      <c r="AJ139" s="99"/>
      <c r="AK139" s="29"/>
    </row>
    <row r="140" spans="1:37" s="30" customFormat="1" ht="28.5" x14ac:dyDescent="0.25">
      <c r="A140" s="111"/>
      <c r="B140" s="112"/>
      <c r="C140" s="99"/>
      <c r="D140" s="99"/>
      <c r="E140" s="103"/>
      <c r="F140" s="89" t="s">
        <v>16</v>
      </c>
      <c r="G140" s="96">
        <f t="shared" si="41"/>
        <v>0</v>
      </c>
      <c r="H140" s="96">
        <f t="shared" si="41"/>
        <v>0</v>
      </c>
      <c r="I140" s="96">
        <f t="shared" si="41"/>
        <v>0</v>
      </c>
      <c r="J140" s="96">
        <f t="shared" si="41"/>
        <v>0</v>
      </c>
      <c r="K140" s="96">
        <f t="shared" si="41"/>
        <v>0</v>
      </c>
      <c r="L140" s="96">
        <f t="shared" si="41"/>
        <v>0</v>
      </c>
      <c r="M140" s="96">
        <f t="shared" si="41"/>
        <v>0</v>
      </c>
      <c r="N140" s="96">
        <f t="shared" si="41"/>
        <v>0</v>
      </c>
      <c r="O140" s="96">
        <f t="shared" si="41"/>
        <v>0</v>
      </c>
      <c r="P140" s="96">
        <f t="shared" si="41"/>
        <v>0</v>
      </c>
      <c r="Q140" s="96">
        <f t="shared" si="41"/>
        <v>0</v>
      </c>
      <c r="R140" s="96">
        <f t="shared" si="41"/>
        <v>0</v>
      </c>
      <c r="S140" s="96">
        <f t="shared" si="40"/>
        <v>0</v>
      </c>
      <c r="T140" s="96">
        <f t="shared" si="40"/>
        <v>0</v>
      </c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99"/>
      <c r="AF140" s="99"/>
      <c r="AG140" s="99"/>
      <c r="AH140" s="99"/>
      <c r="AI140" s="101"/>
      <c r="AJ140" s="99"/>
      <c r="AK140" s="29"/>
    </row>
    <row r="141" spans="1:37" s="30" customFormat="1" ht="42.75" customHeight="1" x14ac:dyDescent="0.25">
      <c r="A141" s="111"/>
      <c r="B141" s="112"/>
      <c r="C141" s="99"/>
      <c r="D141" s="99"/>
      <c r="E141" s="103"/>
      <c r="F141" s="89" t="s">
        <v>17</v>
      </c>
      <c r="G141" s="96">
        <f t="shared" si="41"/>
        <v>0</v>
      </c>
      <c r="H141" s="96">
        <f t="shared" si="41"/>
        <v>0</v>
      </c>
      <c r="I141" s="96">
        <f t="shared" si="41"/>
        <v>0</v>
      </c>
      <c r="J141" s="96">
        <f t="shared" si="41"/>
        <v>0</v>
      </c>
      <c r="K141" s="96">
        <f t="shared" si="41"/>
        <v>0</v>
      </c>
      <c r="L141" s="96">
        <f t="shared" si="41"/>
        <v>0</v>
      </c>
      <c r="M141" s="96">
        <f t="shared" si="41"/>
        <v>0</v>
      </c>
      <c r="N141" s="96">
        <f t="shared" si="41"/>
        <v>0</v>
      </c>
      <c r="O141" s="96">
        <f t="shared" si="41"/>
        <v>0</v>
      </c>
      <c r="P141" s="96">
        <f t="shared" si="41"/>
        <v>0</v>
      </c>
      <c r="Q141" s="96">
        <f t="shared" si="41"/>
        <v>0</v>
      </c>
      <c r="R141" s="96">
        <f t="shared" si="41"/>
        <v>0</v>
      </c>
      <c r="S141" s="96">
        <f t="shared" si="40"/>
        <v>0</v>
      </c>
      <c r="T141" s="96">
        <f t="shared" si="40"/>
        <v>0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99"/>
      <c r="AF141" s="99"/>
      <c r="AG141" s="99"/>
      <c r="AH141" s="99"/>
      <c r="AI141" s="102"/>
      <c r="AJ141" s="99"/>
      <c r="AK141" s="29"/>
    </row>
    <row r="142" spans="1:37" ht="15" customHeight="1" x14ac:dyDescent="0.25">
      <c r="A142" s="108" t="s">
        <v>55</v>
      </c>
      <c r="B142" s="109" t="s">
        <v>31</v>
      </c>
      <c r="C142" s="110">
        <v>2014</v>
      </c>
      <c r="D142" s="110">
        <v>2026</v>
      </c>
      <c r="E142" s="110"/>
      <c r="F142" s="90" t="s">
        <v>12</v>
      </c>
      <c r="G142" s="98">
        <f t="shared" ref="G142:G147" si="42">SUM(H142:T142)</f>
        <v>402234</v>
      </c>
      <c r="H142" s="98">
        <f t="shared" ref="H142:T142" si="43">H143+H147</f>
        <v>33306</v>
      </c>
      <c r="I142" s="98">
        <f t="shared" si="43"/>
        <v>30744</v>
      </c>
      <c r="J142" s="98">
        <f t="shared" si="43"/>
        <v>30744</v>
      </c>
      <c r="K142" s="98">
        <f t="shared" si="43"/>
        <v>30744</v>
      </c>
      <c r="L142" s="98">
        <f t="shared" si="43"/>
        <v>30744</v>
      </c>
      <c r="M142" s="98">
        <f t="shared" si="43"/>
        <v>30744</v>
      </c>
      <c r="N142" s="98">
        <f t="shared" si="43"/>
        <v>30744</v>
      </c>
      <c r="O142" s="98">
        <f t="shared" si="43"/>
        <v>30744</v>
      </c>
      <c r="P142" s="98">
        <f t="shared" si="43"/>
        <v>30744</v>
      </c>
      <c r="Q142" s="98">
        <f t="shared" si="43"/>
        <v>30744</v>
      </c>
      <c r="R142" s="98">
        <f t="shared" si="43"/>
        <v>30744</v>
      </c>
      <c r="S142" s="98">
        <f t="shared" si="43"/>
        <v>30744</v>
      </c>
      <c r="T142" s="98">
        <f t="shared" si="43"/>
        <v>30744</v>
      </c>
      <c r="U142" s="125" t="s">
        <v>144</v>
      </c>
      <c r="V142" s="125" t="s">
        <v>145</v>
      </c>
      <c r="W142" s="125"/>
      <c r="X142" s="125"/>
      <c r="Y142" s="125"/>
      <c r="Z142" s="125"/>
      <c r="AA142" s="125"/>
      <c r="AB142" s="125"/>
      <c r="AC142" s="125"/>
      <c r="AD142" s="125"/>
      <c r="AE142" s="110"/>
      <c r="AF142" s="110">
        <v>100</v>
      </c>
      <c r="AG142" s="110"/>
      <c r="AH142" s="110"/>
      <c r="AI142" s="118"/>
      <c r="AJ142" s="110"/>
      <c r="AK142" s="21"/>
    </row>
    <row r="143" spans="1:37" ht="30" x14ac:dyDescent="0.25">
      <c r="A143" s="108"/>
      <c r="B143" s="109"/>
      <c r="C143" s="110"/>
      <c r="D143" s="110"/>
      <c r="E143" s="110"/>
      <c r="F143" s="90" t="s">
        <v>13</v>
      </c>
      <c r="G143" s="98">
        <f t="shared" si="42"/>
        <v>402234</v>
      </c>
      <c r="H143" s="98">
        <f t="shared" ref="H143:T143" si="44">SUM(H144:H146)</f>
        <v>33306</v>
      </c>
      <c r="I143" s="98">
        <f t="shared" si="44"/>
        <v>30744</v>
      </c>
      <c r="J143" s="98">
        <f t="shared" si="44"/>
        <v>30744</v>
      </c>
      <c r="K143" s="98">
        <f t="shared" si="44"/>
        <v>30744</v>
      </c>
      <c r="L143" s="98">
        <f t="shared" si="44"/>
        <v>30744</v>
      </c>
      <c r="M143" s="98">
        <f t="shared" si="44"/>
        <v>30744</v>
      </c>
      <c r="N143" s="98">
        <f t="shared" si="44"/>
        <v>30744</v>
      </c>
      <c r="O143" s="98">
        <f t="shared" si="44"/>
        <v>30744</v>
      </c>
      <c r="P143" s="98">
        <f t="shared" si="44"/>
        <v>30744</v>
      </c>
      <c r="Q143" s="98">
        <f t="shared" si="44"/>
        <v>30744</v>
      </c>
      <c r="R143" s="98">
        <f t="shared" si="44"/>
        <v>30744</v>
      </c>
      <c r="S143" s="98">
        <f t="shared" si="44"/>
        <v>30744</v>
      </c>
      <c r="T143" s="98">
        <f t="shared" si="44"/>
        <v>30744</v>
      </c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10"/>
      <c r="AF143" s="110"/>
      <c r="AG143" s="110"/>
      <c r="AH143" s="110"/>
      <c r="AI143" s="101"/>
      <c r="AJ143" s="110"/>
      <c r="AK143" s="21"/>
    </row>
    <row r="144" spans="1:37" ht="30" x14ac:dyDescent="0.25">
      <c r="A144" s="108"/>
      <c r="B144" s="109"/>
      <c r="C144" s="110"/>
      <c r="D144" s="110"/>
      <c r="E144" s="110"/>
      <c r="F144" s="90" t="s">
        <v>14</v>
      </c>
      <c r="G144" s="98">
        <f t="shared" si="42"/>
        <v>402234</v>
      </c>
      <c r="H144" s="98">
        <v>33306</v>
      </c>
      <c r="I144" s="98">
        <v>30744</v>
      </c>
      <c r="J144" s="98">
        <v>30744</v>
      </c>
      <c r="K144" s="98">
        <v>30744</v>
      </c>
      <c r="L144" s="98">
        <v>30744</v>
      </c>
      <c r="M144" s="98">
        <v>30744</v>
      </c>
      <c r="N144" s="98">
        <v>30744</v>
      </c>
      <c r="O144" s="98">
        <v>30744</v>
      </c>
      <c r="P144" s="98">
        <v>30744</v>
      </c>
      <c r="Q144" s="98">
        <v>30744</v>
      </c>
      <c r="R144" s="98">
        <v>30744</v>
      </c>
      <c r="S144" s="98">
        <v>30744</v>
      </c>
      <c r="T144" s="98">
        <v>30744</v>
      </c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10"/>
      <c r="AF144" s="110"/>
      <c r="AG144" s="110"/>
      <c r="AH144" s="110"/>
      <c r="AI144" s="101"/>
      <c r="AJ144" s="110"/>
      <c r="AK144" s="21"/>
    </row>
    <row r="145" spans="1:37" ht="30" x14ac:dyDescent="0.25">
      <c r="A145" s="108"/>
      <c r="B145" s="109"/>
      <c r="C145" s="110"/>
      <c r="D145" s="110"/>
      <c r="E145" s="110"/>
      <c r="F145" s="90" t="s">
        <v>15</v>
      </c>
      <c r="G145" s="98">
        <f t="shared" si="42"/>
        <v>0</v>
      </c>
      <c r="H145" s="98">
        <v>0</v>
      </c>
      <c r="I145" s="98">
        <v>0</v>
      </c>
      <c r="J145" s="98">
        <v>0</v>
      </c>
      <c r="K145" s="98">
        <v>0</v>
      </c>
      <c r="L145" s="98">
        <v>0</v>
      </c>
      <c r="M145" s="98">
        <v>0</v>
      </c>
      <c r="N145" s="98">
        <v>0</v>
      </c>
      <c r="O145" s="98">
        <v>0</v>
      </c>
      <c r="P145" s="98">
        <v>0</v>
      </c>
      <c r="Q145" s="98">
        <v>0</v>
      </c>
      <c r="R145" s="98">
        <v>0</v>
      </c>
      <c r="S145" s="98">
        <v>0</v>
      </c>
      <c r="T145" s="98">
        <v>0</v>
      </c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10"/>
      <c r="AF145" s="110"/>
      <c r="AG145" s="110"/>
      <c r="AH145" s="110"/>
      <c r="AI145" s="101"/>
      <c r="AJ145" s="110"/>
      <c r="AK145" s="21"/>
    </row>
    <row r="146" spans="1:37" ht="30" x14ac:dyDescent="0.25">
      <c r="A146" s="108"/>
      <c r="B146" s="109"/>
      <c r="C146" s="110"/>
      <c r="D146" s="110"/>
      <c r="E146" s="110"/>
      <c r="F146" s="90" t="s">
        <v>16</v>
      </c>
      <c r="G146" s="98">
        <f t="shared" si="42"/>
        <v>0</v>
      </c>
      <c r="H146" s="98">
        <v>0</v>
      </c>
      <c r="I146" s="98">
        <v>0</v>
      </c>
      <c r="J146" s="98">
        <v>0</v>
      </c>
      <c r="K146" s="98">
        <v>0</v>
      </c>
      <c r="L146" s="98">
        <v>0</v>
      </c>
      <c r="M146" s="98">
        <v>0</v>
      </c>
      <c r="N146" s="98">
        <v>0</v>
      </c>
      <c r="O146" s="98">
        <v>0</v>
      </c>
      <c r="P146" s="98">
        <v>0</v>
      </c>
      <c r="Q146" s="98">
        <v>0</v>
      </c>
      <c r="R146" s="98">
        <v>0</v>
      </c>
      <c r="S146" s="98">
        <v>0</v>
      </c>
      <c r="T146" s="98">
        <v>0</v>
      </c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10"/>
      <c r="AF146" s="110"/>
      <c r="AG146" s="110"/>
      <c r="AH146" s="110"/>
      <c r="AI146" s="101"/>
      <c r="AJ146" s="110"/>
      <c r="AK146" s="21"/>
    </row>
    <row r="147" spans="1:37" x14ac:dyDescent="0.25">
      <c r="A147" s="108"/>
      <c r="B147" s="109"/>
      <c r="C147" s="110"/>
      <c r="D147" s="110"/>
      <c r="E147" s="110"/>
      <c r="F147" s="90" t="s">
        <v>17</v>
      </c>
      <c r="G147" s="98">
        <f t="shared" si="42"/>
        <v>0</v>
      </c>
      <c r="H147" s="98">
        <v>0</v>
      </c>
      <c r="I147" s="98">
        <v>0</v>
      </c>
      <c r="J147" s="98">
        <v>0</v>
      </c>
      <c r="K147" s="98">
        <v>0</v>
      </c>
      <c r="L147" s="98">
        <v>0</v>
      </c>
      <c r="M147" s="98">
        <v>0</v>
      </c>
      <c r="N147" s="98">
        <v>0</v>
      </c>
      <c r="O147" s="98">
        <v>0</v>
      </c>
      <c r="P147" s="98">
        <v>0</v>
      </c>
      <c r="Q147" s="98">
        <v>0</v>
      </c>
      <c r="R147" s="98">
        <v>0</v>
      </c>
      <c r="S147" s="98">
        <v>0</v>
      </c>
      <c r="T147" s="98">
        <v>0</v>
      </c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10"/>
      <c r="AF147" s="110"/>
      <c r="AG147" s="110"/>
      <c r="AH147" s="110"/>
      <c r="AI147" s="102"/>
      <c r="AJ147" s="110"/>
      <c r="AK147" s="21"/>
    </row>
    <row r="148" spans="1:37" s="31" customFormat="1" x14ac:dyDescent="0.25">
      <c r="A148" s="111" t="s">
        <v>138</v>
      </c>
      <c r="B148" s="112" t="s">
        <v>140</v>
      </c>
      <c r="C148" s="99">
        <v>2014</v>
      </c>
      <c r="D148" s="99">
        <v>2026</v>
      </c>
      <c r="E148" s="103" t="s">
        <v>165</v>
      </c>
      <c r="F148" s="89" t="s">
        <v>12</v>
      </c>
      <c r="G148" s="96">
        <f t="shared" ref="G148:T153" si="45">G154</f>
        <v>156800</v>
      </c>
      <c r="H148" s="96">
        <f t="shared" si="45"/>
        <v>0</v>
      </c>
      <c r="I148" s="96">
        <f t="shared" si="45"/>
        <v>0</v>
      </c>
      <c r="J148" s="96">
        <f t="shared" si="45"/>
        <v>0</v>
      </c>
      <c r="K148" s="96">
        <f t="shared" si="45"/>
        <v>0</v>
      </c>
      <c r="L148" s="96">
        <f t="shared" si="45"/>
        <v>0</v>
      </c>
      <c r="M148" s="96">
        <f t="shared" si="45"/>
        <v>0</v>
      </c>
      <c r="N148" s="96">
        <f t="shared" si="45"/>
        <v>0</v>
      </c>
      <c r="O148" s="96">
        <f t="shared" si="45"/>
        <v>0</v>
      </c>
      <c r="P148" s="96">
        <f t="shared" si="45"/>
        <v>0</v>
      </c>
      <c r="Q148" s="96">
        <f t="shared" si="45"/>
        <v>0</v>
      </c>
      <c r="R148" s="96">
        <f t="shared" si="45"/>
        <v>5000</v>
      </c>
      <c r="S148" s="96">
        <f t="shared" si="45"/>
        <v>75900</v>
      </c>
      <c r="T148" s="96">
        <f t="shared" si="45"/>
        <v>75900</v>
      </c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99"/>
      <c r="AF148" s="99"/>
      <c r="AG148" s="99"/>
      <c r="AH148" s="99"/>
      <c r="AI148" s="100"/>
      <c r="AJ148" s="99"/>
      <c r="AK148" s="29"/>
    </row>
    <row r="149" spans="1:37" s="31" customFormat="1" ht="28.5" x14ac:dyDescent="0.25">
      <c r="A149" s="111"/>
      <c r="B149" s="112"/>
      <c r="C149" s="99"/>
      <c r="D149" s="99"/>
      <c r="E149" s="103"/>
      <c r="F149" s="89" t="s">
        <v>13</v>
      </c>
      <c r="G149" s="96">
        <f t="shared" si="45"/>
        <v>156800</v>
      </c>
      <c r="H149" s="96">
        <f t="shared" si="45"/>
        <v>0</v>
      </c>
      <c r="I149" s="96">
        <f t="shared" si="45"/>
        <v>0</v>
      </c>
      <c r="J149" s="96">
        <f t="shared" si="45"/>
        <v>0</v>
      </c>
      <c r="K149" s="96">
        <f t="shared" si="45"/>
        <v>0</v>
      </c>
      <c r="L149" s="96">
        <f t="shared" si="45"/>
        <v>0</v>
      </c>
      <c r="M149" s="96">
        <f t="shared" si="45"/>
        <v>0</v>
      </c>
      <c r="N149" s="96">
        <f t="shared" si="45"/>
        <v>0</v>
      </c>
      <c r="O149" s="96">
        <f t="shared" si="45"/>
        <v>0</v>
      </c>
      <c r="P149" s="96">
        <f t="shared" si="45"/>
        <v>0</v>
      </c>
      <c r="Q149" s="96">
        <f t="shared" si="45"/>
        <v>0</v>
      </c>
      <c r="R149" s="96">
        <f t="shared" si="45"/>
        <v>5000</v>
      </c>
      <c r="S149" s="96">
        <f t="shared" si="45"/>
        <v>75900</v>
      </c>
      <c r="T149" s="96">
        <f t="shared" si="45"/>
        <v>75900</v>
      </c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99"/>
      <c r="AF149" s="99"/>
      <c r="AG149" s="99"/>
      <c r="AH149" s="99"/>
      <c r="AI149" s="101"/>
      <c r="AJ149" s="99"/>
      <c r="AK149" s="29"/>
    </row>
    <row r="150" spans="1:37" s="31" customFormat="1" ht="28.5" x14ac:dyDescent="0.25">
      <c r="A150" s="111"/>
      <c r="B150" s="112"/>
      <c r="C150" s="99"/>
      <c r="D150" s="99"/>
      <c r="E150" s="103"/>
      <c r="F150" s="89" t="s">
        <v>14</v>
      </c>
      <c r="G150" s="96">
        <f t="shared" si="45"/>
        <v>156800</v>
      </c>
      <c r="H150" s="96">
        <f t="shared" si="45"/>
        <v>0</v>
      </c>
      <c r="I150" s="96">
        <f t="shared" si="45"/>
        <v>0</v>
      </c>
      <c r="J150" s="96">
        <f t="shared" si="45"/>
        <v>0</v>
      </c>
      <c r="K150" s="96">
        <f t="shared" si="45"/>
        <v>0</v>
      </c>
      <c r="L150" s="96">
        <f t="shared" si="45"/>
        <v>0</v>
      </c>
      <c r="M150" s="96">
        <f t="shared" si="45"/>
        <v>0</v>
      </c>
      <c r="N150" s="96">
        <f t="shared" si="45"/>
        <v>0</v>
      </c>
      <c r="O150" s="96">
        <f t="shared" si="45"/>
        <v>0</v>
      </c>
      <c r="P150" s="96">
        <f t="shared" si="45"/>
        <v>0</v>
      </c>
      <c r="Q150" s="96">
        <f t="shared" si="45"/>
        <v>0</v>
      </c>
      <c r="R150" s="96">
        <f t="shared" si="45"/>
        <v>5000</v>
      </c>
      <c r="S150" s="96">
        <f t="shared" si="45"/>
        <v>75900</v>
      </c>
      <c r="T150" s="96">
        <f t="shared" si="45"/>
        <v>75900</v>
      </c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99"/>
      <c r="AF150" s="99"/>
      <c r="AG150" s="99"/>
      <c r="AH150" s="99"/>
      <c r="AI150" s="101"/>
      <c r="AJ150" s="99"/>
      <c r="AK150" s="29"/>
    </row>
    <row r="151" spans="1:37" s="31" customFormat="1" ht="28.5" x14ac:dyDescent="0.25">
      <c r="A151" s="111"/>
      <c r="B151" s="112"/>
      <c r="C151" s="99"/>
      <c r="D151" s="99"/>
      <c r="E151" s="103"/>
      <c r="F151" s="89" t="s">
        <v>15</v>
      </c>
      <c r="G151" s="96">
        <f t="shared" si="45"/>
        <v>0</v>
      </c>
      <c r="H151" s="96">
        <f t="shared" si="45"/>
        <v>0</v>
      </c>
      <c r="I151" s="96">
        <f t="shared" si="45"/>
        <v>0</v>
      </c>
      <c r="J151" s="96">
        <f t="shared" si="45"/>
        <v>0</v>
      </c>
      <c r="K151" s="96">
        <f t="shared" si="45"/>
        <v>0</v>
      </c>
      <c r="L151" s="96">
        <f t="shared" si="45"/>
        <v>0</v>
      </c>
      <c r="M151" s="96">
        <f t="shared" si="45"/>
        <v>0</v>
      </c>
      <c r="N151" s="96">
        <f t="shared" si="45"/>
        <v>0</v>
      </c>
      <c r="O151" s="96">
        <f t="shared" si="45"/>
        <v>0</v>
      </c>
      <c r="P151" s="96">
        <f t="shared" si="45"/>
        <v>0</v>
      </c>
      <c r="Q151" s="96">
        <f t="shared" si="45"/>
        <v>0</v>
      </c>
      <c r="R151" s="96">
        <f t="shared" si="45"/>
        <v>0</v>
      </c>
      <c r="S151" s="96">
        <f t="shared" si="45"/>
        <v>0</v>
      </c>
      <c r="T151" s="96">
        <f t="shared" si="45"/>
        <v>0</v>
      </c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99"/>
      <c r="AF151" s="99"/>
      <c r="AG151" s="99"/>
      <c r="AH151" s="99"/>
      <c r="AI151" s="101"/>
      <c r="AJ151" s="99"/>
      <c r="AK151" s="29"/>
    </row>
    <row r="152" spans="1:37" s="31" customFormat="1" ht="28.5" x14ac:dyDescent="0.25">
      <c r="A152" s="111"/>
      <c r="B152" s="112"/>
      <c r="C152" s="99"/>
      <c r="D152" s="99"/>
      <c r="E152" s="103"/>
      <c r="F152" s="89" t="s">
        <v>16</v>
      </c>
      <c r="G152" s="96">
        <f t="shared" si="45"/>
        <v>0</v>
      </c>
      <c r="H152" s="96">
        <f t="shared" si="45"/>
        <v>0</v>
      </c>
      <c r="I152" s="96">
        <f t="shared" si="45"/>
        <v>0</v>
      </c>
      <c r="J152" s="96">
        <f t="shared" si="45"/>
        <v>0</v>
      </c>
      <c r="K152" s="96">
        <f t="shared" si="45"/>
        <v>0</v>
      </c>
      <c r="L152" s="96">
        <f t="shared" si="45"/>
        <v>0</v>
      </c>
      <c r="M152" s="96">
        <f t="shared" si="45"/>
        <v>0</v>
      </c>
      <c r="N152" s="96">
        <f t="shared" si="45"/>
        <v>0</v>
      </c>
      <c r="O152" s="96">
        <f t="shared" si="45"/>
        <v>0</v>
      </c>
      <c r="P152" s="96">
        <f t="shared" si="45"/>
        <v>0</v>
      </c>
      <c r="Q152" s="96">
        <f t="shared" si="45"/>
        <v>0</v>
      </c>
      <c r="R152" s="96">
        <f t="shared" si="45"/>
        <v>0</v>
      </c>
      <c r="S152" s="96">
        <f t="shared" si="45"/>
        <v>0</v>
      </c>
      <c r="T152" s="96">
        <f t="shared" si="45"/>
        <v>0</v>
      </c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99"/>
      <c r="AF152" s="99"/>
      <c r="AG152" s="99"/>
      <c r="AH152" s="99"/>
      <c r="AI152" s="101"/>
      <c r="AJ152" s="99"/>
      <c r="AK152" s="29"/>
    </row>
    <row r="153" spans="1:37" s="31" customFormat="1" ht="60.75" customHeight="1" x14ac:dyDescent="0.25">
      <c r="A153" s="111"/>
      <c r="B153" s="112"/>
      <c r="C153" s="99"/>
      <c r="D153" s="99"/>
      <c r="E153" s="103"/>
      <c r="F153" s="89" t="s">
        <v>17</v>
      </c>
      <c r="G153" s="96">
        <f t="shared" si="45"/>
        <v>0</v>
      </c>
      <c r="H153" s="96">
        <f t="shared" si="45"/>
        <v>0</v>
      </c>
      <c r="I153" s="96">
        <f t="shared" si="45"/>
        <v>0</v>
      </c>
      <c r="J153" s="96">
        <f t="shared" si="45"/>
        <v>0</v>
      </c>
      <c r="K153" s="96">
        <f t="shared" si="45"/>
        <v>0</v>
      </c>
      <c r="L153" s="96">
        <f t="shared" si="45"/>
        <v>0</v>
      </c>
      <c r="M153" s="96">
        <f t="shared" si="45"/>
        <v>0</v>
      </c>
      <c r="N153" s="96">
        <f t="shared" si="45"/>
        <v>0</v>
      </c>
      <c r="O153" s="96">
        <f t="shared" si="45"/>
        <v>0</v>
      </c>
      <c r="P153" s="96">
        <f t="shared" si="45"/>
        <v>0</v>
      </c>
      <c r="Q153" s="96">
        <f t="shared" si="45"/>
        <v>0</v>
      </c>
      <c r="R153" s="96">
        <f t="shared" si="45"/>
        <v>0</v>
      </c>
      <c r="S153" s="96">
        <f t="shared" si="45"/>
        <v>0</v>
      </c>
      <c r="T153" s="96">
        <f t="shared" si="45"/>
        <v>0</v>
      </c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99"/>
      <c r="AF153" s="99"/>
      <c r="AG153" s="99"/>
      <c r="AH153" s="99"/>
      <c r="AI153" s="102"/>
      <c r="AJ153" s="99"/>
      <c r="AK153" s="29"/>
    </row>
    <row r="154" spans="1:37" x14ac:dyDescent="0.25">
      <c r="A154" s="108" t="s">
        <v>139</v>
      </c>
      <c r="B154" s="109" t="s">
        <v>141</v>
      </c>
      <c r="C154" s="110">
        <v>2014</v>
      </c>
      <c r="D154" s="110">
        <v>2026</v>
      </c>
      <c r="E154" s="110"/>
      <c r="F154" s="90" t="s">
        <v>12</v>
      </c>
      <c r="G154" s="98">
        <f t="shared" ref="G154:G159" si="46">SUM(H154:T154)</f>
        <v>156800</v>
      </c>
      <c r="H154" s="98">
        <f>H155+H159</f>
        <v>0</v>
      </c>
      <c r="I154" s="98">
        <f t="shared" ref="I154:T154" si="47">I155+I159</f>
        <v>0</v>
      </c>
      <c r="J154" s="98">
        <f t="shared" si="47"/>
        <v>0</v>
      </c>
      <c r="K154" s="98">
        <f t="shared" si="47"/>
        <v>0</v>
      </c>
      <c r="L154" s="98">
        <f t="shared" si="47"/>
        <v>0</v>
      </c>
      <c r="M154" s="98">
        <f t="shared" si="47"/>
        <v>0</v>
      </c>
      <c r="N154" s="98">
        <f t="shared" si="47"/>
        <v>0</v>
      </c>
      <c r="O154" s="98">
        <f t="shared" si="47"/>
        <v>0</v>
      </c>
      <c r="P154" s="98">
        <f t="shared" si="47"/>
        <v>0</v>
      </c>
      <c r="Q154" s="98">
        <f t="shared" si="47"/>
        <v>0</v>
      </c>
      <c r="R154" s="98">
        <f t="shared" si="47"/>
        <v>5000</v>
      </c>
      <c r="S154" s="98">
        <f t="shared" si="47"/>
        <v>75900</v>
      </c>
      <c r="T154" s="98">
        <f t="shared" si="47"/>
        <v>75900</v>
      </c>
      <c r="U154" s="125" t="s">
        <v>144</v>
      </c>
      <c r="V154" s="125" t="s">
        <v>145</v>
      </c>
      <c r="W154" s="125"/>
      <c r="X154" s="125"/>
      <c r="Y154" s="125"/>
      <c r="Z154" s="125"/>
      <c r="AA154" s="125"/>
      <c r="AB154" s="125"/>
      <c r="AC154" s="125"/>
      <c r="AD154" s="125"/>
      <c r="AE154" s="110"/>
      <c r="AF154" s="110">
        <v>100</v>
      </c>
      <c r="AG154" s="110"/>
      <c r="AH154" s="110"/>
      <c r="AI154" s="118"/>
      <c r="AJ154" s="110"/>
      <c r="AK154" s="21"/>
    </row>
    <row r="155" spans="1:37" ht="30" x14ac:dyDescent="0.25">
      <c r="A155" s="108"/>
      <c r="B155" s="109"/>
      <c r="C155" s="110"/>
      <c r="D155" s="110"/>
      <c r="E155" s="110"/>
      <c r="F155" s="90" t="s">
        <v>13</v>
      </c>
      <c r="G155" s="98">
        <f t="shared" si="46"/>
        <v>156800</v>
      </c>
      <c r="H155" s="98">
        <f>SUM(H156:H158)</f>
        <v>0</v>
      </c>
      <c r="I155" s="98">
        <f t="shared" ref="I155:T155" si="48">SUM(I156:I158)</f>
        <v>0</v>
      </c>
      <c r="J155" s="98">
        <f t="shared" si="48"/>
        <v>0</v>
      </c>
      <c r="K155" s="98">
        <f t="shared" si="48"/>
        <v>0</v>
      </c>
      <c r="L155" s="98">
        <f t="shared" si="48"/>
        <v>0</v>
      </c>
      <c r="M155" s="98">
        <f t="shared" si="48"/>
        <v>0</v>
      </c>
      <c r="N155" s="98">
        <f t="shared" si="48"/>
        <v>0</v>
      </c>
      <c r="O155" s="98">
        <f t="shared" si="48"/>
        <v>0</v>
      </c>
      <c r="P155" s="98">
        <f t="shared" si="48"/>
        <v>0</v>
      </c>
      <c r="Q155" s="98">
        <f t="shared" si="48"/>
        <v>0</v>
      </c>
      <c r="R155" s="98">
        <f t="shared" si="48"/>
        <v>5000</v>
      </c>
      <c r="S155" s="98">
        <f t="shared" si="48"/>
        <v>75900</v>
      </c>
      <c r="T155" s="98">
        <f t="shared" si="48"/>
        <v>75900</v>
      </c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10"/>
      <c r="AF155" s="110"/>
      <c r="AG155" s="110"/>
      <c r="AH155" s="110"/>
      <c r="AI155" s="101"/>
      <c r="AJ155" s="110"/>
      <c r="AK155" s="21"/>
    </row>
    <row r="156" spans="1:37" ht="30" x14ac:dyDescent="0.25">
      <c r="A156" s="108"/>
      <c r="B156" s="109"/>
      <c r="C156" s="110"/>
      <c r="D156" s="110"/>
      <c r="E156" s="110"/>
      <c r="F156" s="90" t="s">
        <v>14</v>
      </c>
      <c r="G156" s="98">
        <f t="shared" si="46"/>
        <v>156800</v>
      </c>
      <c r="H156" s="98">
        <v>0</v>
      </c>
      <c r="I156" s="98">
        <v>0</v>
      </c>
      <c r="J156" s="98">
        <v>0</v>
      </c>
      <c r="K156" s="98">
        <v>0</v>
      </c>
      <c r="L156" s="98">
        <v>0</v>
      </c>
      <c r="M156" s="98">
        <v>0</v>
      </c>
      <c r="N156" s="98">
        <v>0</v>
      </c>
      <c r="O156" s="98">
        <v>0</v>
      </c>
      <c r="P156" s="98">
        <v>0</v>
      </c>
      <c r="Q156" s="98">
        <v>0</v>
      </c>
      <c r="R156" s="98">
        <v>5000</v>
      </c>
      <c r="S156" s="98">
        <v>75900</v>
      </c>
      <c r="T156" s="98">
        <v>75900</v>
      </c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10"/>
      <c r="AF156" s="110"/>
      <c r="AG156" s="110"/>
      <c r="AH156" s="110"/>
      <c r="AI156" s="101"/>
      <c r="AJ156" s="110"/>
      <c r="AK156" s="21"/>
    </row>
    <row r="157" spans="1:37" ht="30" x14ac:dyDescent="0.25">
      <c r="A157" s="108"/>
      <c r="B157" s="109"/>
      <c r="C157" s="110"/>
      <c r="D157" s="110"/>
      <c r="E157" s="110"/>
      <c r="F157" s="90" t="s">
        <v>15</v>
      </c>
      <c r="G157" s="98">
        <f t="shared" si="46"/>
        <v>0</v>
      </c>
      <c r="H157" s="98">
        <v>0</v>
      </c>
      <c r="I157" s="98">
        <v>0</v>
      </c>
      <c r="J157" s="98">
        <v>0</v>
      </c>
      <c r="K157" s="98">
        <v>0</v>
      </c>
      <c r="L157" s="98">
        <v>0</v>
      </c>
      <c r="M157" s="98">
        <v>0</v>
      </c>
      <c r="N157" s="98">
        <v>0</v>
      </c>
      <c r="O157" s="98">
        <v>0</v>
      </c>
      <c r="P157" s="98">
        <v>0</v>
      </c>
      <c r="Q157" s="98">
        <v>0</v>
      </c>
      <c r="R157" s="98">
        <v>0</v>
      </c>
      <c r="S157" s="98">
        <v>0</v>
      </c>
      <c r="T157" s="98">
        <v>0</v>
      </c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10"/>
      <c r="AF157" s="110"/>
      <c r="AG157" s="110"/>
      <c r="AH157" s="110"/>
      <c r="AI157" s="101"/>
      <c r="AJ157" s="110"/>
      <c r="AK157" s="21"/>
    </row>
    <row r="158" spans="1:37" ht="30" x14ac:dyDescent="0.25">
      <c r="A158" s="108"/>
      <c r="B158" s="109"/>
      <c r="C158" s="110"/>
      <c r="D158" s="110"/>
      <c r="E158" s="110"/>
      <c r="F158" s="90" t="s">
        <v>16</v>
      </c>
      <c r="G158" s="98">
        <f t="shared" si="46"/>
        <v>0</v>
      </c>
      <c r="H158" s="98">
        <v>0</v>
      </c>
      <c r="I158" s="98">
        <v>0</v>
      </c>
      <c r="J158" s="98">
        <v>0</v>
      </c>
      <c r="K158" s="98">
        <v>0</v>
      </c>
      <c r="L158" s="98">
        <v>0</v>
      </c>
      <c r="M158" s="98">
        <v>0</v>
      </c>
      <c r="N158" s="98">
        <v>0</v>
      </c>
      <c r="O158" s="98">
        <v>0</v>
      </c>
      <c r="P158" s="98">
        <v>0</v>
      </c>
      <c r="Q158" s="98">
        <v>0</v>
      </c>
      <c r="R158" s="98">
        <v>0</v>
      </c>
      <c r="S158" s="98">
        <v>0</v>
      </c>
      <c r="T158" s="98">
        <v>0</v>
      </c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10"/>
      <c r="AF158" s="110"/>
      <c r="AG158" s="110"/>
      <c r="AH158" s="110"/>
      <c r="AI158" s="101"/>
      <c r="AJ158" s="110"/>
      <c r="AK158" s="21"/>
    </row>
    <row r="159" spans="1:37" x14ac:dyDescent="0.25">
      <c r="A159" s="108"/>
      <c r="B159" s="109"/>
      <c r="C159" s="110"/>
      <c r="D159" s="110"/>
      <c r="E159" s="110"/>
      <c r="F159" s="90" t="s">
        <v>17</v>
      </c>
      <c r="G159" s="98">
        <f t="shared" si="46"/>
        <v>0</v>
      </c>
      <c r="H159" s="98">
        <v>0</v>
      </c>
      <c r="I159" s="98">
        <v>0</v>
      </c>
      <c r="J159" s="98">
        <v>0</v>
      </c>
      <c r="K159" s="98">
        <v>0</v>
      </c>
      <c r="L159" s="98">
        <v>0</v>
      </c>
      <c r="M159" s="98">
        <v>0</v>
      </c>
      <c r="N159" s="98">
        <v>0</v>
      </c>
      <c r="O159" s="98">
        <v>0</v>
      </c>
      <c r="P159" s="98">
        <v>0</v>
      </c>
      <c r="Q159" s="98">
        <v>0</v>
      </c>
      <c r="R159" s="98">
        <v>0</v>
      </c>
      <c r="S159" s="98">
        <v>0</v>
      </c>
      <c r="T159" s="98">
        <v>0</v>
      </c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10"/>
      <c r="AF159" s="110"/>
      <c r="AG159" s="110"/>
      <c r="AH159" s="110"/>
      <c r="AI159" s="102"/>
      <c r="AJ159" s="110"/>
      <c r="AK159" s="21"/>
    </row>
    <row r="160" spans="1:37" s="65" customFormat="1" x14ac:dyDescent="0.25">
      <c r="A160" s="99" t="s">
        <v>32</v>
      </c>
      <c r="B160" s="99"/>
      <c r="C160" s="99"/>
      <c r="D160" s="99"/>
      <c r="E160" s="99"/>
      <c r="F160" s="89" t="s">
        <v>12</v>
      </c>
      <c r="G160" s="96">
        <f t="shared" ref="G160:T165" si="49">G82</f>
        <v>25894219.330000002</v>
      </c>
      <c r="H160" s="96">
        <f t="shared" si="49"/>
        <v>57353.279999999999</v>
      </c>
      <c r="I160" s="96">
        <f t="shared" si="49"/>
        <v>370939.32</v>
      </c>
      <c r="J160" s="96">
        <f t="shared" si="49"/>
        <v>358470.11</v>
      </c>
      <c r="K160" s="96">
        <f t="shared" si="49"/>
        <v>527910</v>
      </c>
      <c r="L160" s="96">
        <f t="shared" si="49"/>
        <v>77850</v>
      </c>
      <c r="M160" s="96">
        <f t="shared" si="49"/>
        <v>143592.16</v>
      </c>
      <c r="N160" s="96">
        <f t="shared" si="49"/>
        <v>8327985.2999999998</v>
      </c>
      <c r="O160" s="96">
        <f t="shared" si="49"/>
        <v>10244473.48</v>
      </c>
      <c r="P160" s="96">
        <f t="shared" si="49"/>
        <v>340866.51</v>
      </c>
      <c r="Q160" s="96">
        <f t="shared" si="49"/>
        <v>4907519.3499999996</v>
      </c>
      <c r="R160" s="96">
        <f t="shared" si="49"/>
        <v>312622.63</v>
      </c>
      <c r="S160" s="96">
        <f t="shared" si="49"/>
        <v>163164</v>
      </c>
      <c r="T160" s="96">
        <f t="shared" si="49"/>
        <v>164064</v>
      </c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100"/>
      <c r="AJ160" s="99"/>
      <c r="AK160" s="64"/>
    </row>
    <row r="161" spans="1:37" s="65" customFormat="1" ht="30" customHeight="1" x14ac:dyDescent="0.25">
      <c r="A161" s="99"/>
      <c r="B161" s="99"/>
      <c r="C161" s="99"/>
      <c r="D161" s="99"/>
      <c r="E161" s="99"/>
      <c r="F161" s="89" t="s">
        <v>13</v>
      </c>
      <c r="G161" s="96">
        <f t="shared" si="49"/>
        <v>25894219.330000002</v>
      </c>
      <c r="H161" s="96">
        <f t="shared" si="49"/>
        <v>57353.279999999999</v>
      </c>
      <c r="I161" s="96">
        <f t="shared" si="49"/>
        <v>370939.32</v>
      </c>
      <c r="J161" s="96">
        <f t="shared" si="49"/>
        <v>358470.11</v>
      </c>
      <c r="K161" s="96">
        <f t="shared" si="49"/>
        <v>527910</v>
      </c>
      <c r="L161" s="96">
        <f t="shared" si="49"/>
        <v>77850</v>
      </c>
      <c r="M161" s="96">
        <f t="shared" si="49"/>
        <v>143592.16</v>
      </c>
      <c r="N161" s="96">
        <f t="shared" si="49"/>
        <v>8327985.2999999998</v>
      </c>
      <c r="O161" s="96">
        <f t="shared" si="49"/>
        <v>10244473.48</v>
      </c>
      <c r="P161" s="96">
        <f t="shared" si="49"/>
        <v>340866.51</v>
      </c>
      <c r="Q161" s="96">
        <f t="shared" si="49"/>
        <v>4907519.3499999996</v>
      </c>
      <c r="R161" s="96">
        <f t="shared" si="49"/>
        <v>312622.63</v>
      </c>
      <c r="S161" s="96">
        <f t="shared" si="49"/>
        <v>163164</v>
      </c>
      <c r="T161" s="96">
        <f t="shared" si="49"/>
        <v>164064</v>
      </c>
      <c r="U161" s="99"/>
      <c r="V161" s="99"/>
      <c r="W161" s="99"/>
      <c r="X161" s="99"/>
      <c r="Y161" s="99"/>
      <c r="Z161" s="99"/>
      <c r="AA161" s="99"/>
      <c r="AB161" s="99"/>
      <c r="AC161" s="99"/>
      <c r="AD161" s="99"/>
      <c r="AE161" s="99"/>
      <c r="AF161" s="99"/>
      <c r="AG161" s="99"/>
      <c r="AH161" s="99"/>
      <c r="AI161" s="101"/>
      <c r="AJ161" s="99"/>
      <c r="AK161" s="64"/>
    </row>
    <row r="162" spans="1:37" s="65" customFormat="1" ht="28.5" x14ac:dyDescent="0.25">
      <c r="A162" s="99"/>
      <c r="B162" s="99"/>
      <c r="C162" s="99"/>
      <c r="D162" s="99"/>
      <c r="E162" s="99"/>
      <c r="F162" s="89" t="s">
        <v>14</v>
      </c>
      <c r="G162" s="96">
        <f t="shared" si="49"/>
        <v>6521619.5100000007</v>
      </c>
      <c r="H162" s="96">
        <f t="shared" si="49"/>
        <v>57353.279999999999</v>
      </c>
      <c r="I162" s="96">
        <f t="shared" si="49"/>
        <v>342010.02</v>
      </c>
      <c r="J162" s="96">
        <f t="shared" si="49"/>
        <v>358470.11</v>
      </c>
      <c r="K162" s="96">
        <f t="shared" si="49"/>
        <v>527910</v>
      </c>
      <c r="L162" s="96">
        <f t="shared" si="49"/>
        <v>77850</v>
      </c>
      <c r="M162" s="96">
        <f t="shared" si="49"/>
        <v>139841.82</v>
      </c>
      <c r="N162" s="96">
        <f t="shared" si="49"/>
        <v>687525.3</v>
      </c>
      <c r="O162" s="96">
        <f t="shared" si="49"/>
        <v>2090614.68</v>
      </c>
      <c r="P162" s="96">
        <f t="shared" si="49"/>
        <v>340866.51</v>
      </c>
      <c r="Q162" s="96">
        <f t="shared" si="49"/>
        <v>1431267.51</v>
      </c>
      <c r="R162" s="96">
        <f t="shared" si="49"/>
        <v>212622.63</v>
      </c>
      <c r="S162" s="96">
        <f t="shared" si="49"/>
        <v>163164</v>
      </c>
      <c r="T162" s="96">
        <f t="shared" si="49"/>
        <v>164064</v>
      </c>
      <c r="U162" s="99"/>
      <c r="V162" s="99"/>
      <c r="W162" s="99"/>
      <c r="X162" s="99"/>
      <c r="Y162" s="99"/>
      <c r="Z162" s="99"/>
      <c r="AA162" s="99"/>
      <c r="AB162" s="99"/>
      <c r="AC162" s="99"/>
      <c r="AD162" s="99"/>
      <c r="AE162" s="99"/>
      <c r="AF162" s="99"/>
      <c r="AG162" s="99"/>
      <c r="AH162" s="99"/>
      <c r="AI162" s="101"/>
      <c r="AJ162" s="99"/>
      <c r="AK162" s="64"/>
    </row>
    <row r="163" spans="1:37" s="65" customFormat="1" ht="28.5" x14ac:dyDescent="0.25">
      <c r="A163" s="99"/>
      <c r="B163" s="99"/>
      <c r="C163" s="99"/>
      <c r="D163" s="99"/>
      <c r="E163" s="99"/>
      <c r="F163" s="89" t="s">
        <v>15</v>
      </c>
      <c r="G163" s="96">
        <f t="shared" si="49"/>
        <v>19372599.82</v>
      </c>
      <c r="H163" s="96">
        <f t="shared" si="49"/>
        <v>0</v>
      </c>
      <c r="I163" s="96">
        <f t="shared" si="49"/>
        <v>28929.3</v>
      </c>
      <c r="J163" s="96">
        <f t="shared" si="49"/>
        <v>0</v>
      </c>
      <c r="K163" s="96">
        <f t="shared" si="49"/>
        <v>0</v>
      </c>
      <c r="L163" s="96">
        <f t="shared" si="49"/>
        <v>0</v>
      </c>
      <c r="M163" s="96">
        <f t="shared" si="49"/>
        <v>3750.34</v>
      </c>
      <c r="N163" s="96">
        <f t="shared" si="49"/>
        <v>7640460</v>
      </c>
      <c r="O163" s="96">
        <f t="shared" si="49"/>
        <v>8153858.7999999998</v>
      </c>
      <c r="P163" s="96">
        <f t="shared" si="49"/>
        <v>0</v>
      </c>
      <c r="Q163" s="96">
        <f t="shared" si="49"/>
        <v>3476251.84</v>
      </c>
      <c r="R163" s="96">
        <f t="shared" si="49"/>
        <v>100000</v>
      </c>
      <c r="S163" s="96">
        <f t="shared" si="49"/>
        <v>0</v>
      </c>
      <c r="T163" s="96">
        <f t="shared" si="49"/>
        <v>0</v>
      </c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99"/>
      <c r="AG163" s="99"/>
      <c r="AH163" s="99"/>
      <c r="AI163" s="101"/>
      <c r="AJ163" s="99"/>
      <c r="AK163" s="64"/>
    </row>
    <row r="164" spans="1:37" s="65" customFormat="1" ht="28.5" x14ac:dyDescent="0.25">
      <c r="A164" s="99"/>
      <c r="B164" s="99"/>
      <c r="C164" s="99"/>
      <c r="D164" s="99"/>
      <c r="E164" s="99"/>
      <c r="F164" s="89" t="s">
        <v>16</v>
      </c>
      <c r="G164" s="96">
        <f t="shared" si="49"/>
        <v>0</v>
      </c>
      <c r="H164" s="96">
        <f t="shared" si="49"/>
        <v>0</v>
      </c>
      <c r="I164" s="96">
        <f t="shared" si="49"/>
        <v>0</v>
      </c>
      <c r="J164" s="96">
        <f t="shared" si="49"/>
        <v>0</v>
      </c>
      <c r="K164" s="96">
        <f t="shared" si="49"/>
        <v>0</v>
      </c>
      <c r="L164" s="96">
        <f t="shared" si="49"/>
        <v>0</v>
      </c>
      <c r="M164" s="96">
        <f t="shared" si="49"/>
        <v>0</v>
      </c>
      <c r="N164" s="96">
        <f t="shared" si="49"/>
        <v>0</v>
      </c>
      <c r="O164" s="96">
        <f t="shared" si="49"/>
        <v>0</v>
      </c>
      <c r="P164" s="96">
        <f t="shared" si="49"/>
        <v>0</v>
      </c>
      <c r="Q164" s="96">
        <f t="shared" si="49"/>
        <v>0</v>
      </c>
      <c r="R164" s="96">
        <f t="shared" si="49"/>
        <v>0</v>
      </c>
      <c r="S164" s="96">
        <f t="shared" si="49"/>
        <v>0</v>
      </c>
      <c r="T164" s="96">
        <f t="shared" si="49"/>
        <v>0</v>
      </c>
      <c r="U164" s="99"/>
      <c r="V164" s="99"/>
      <c r="W164" s="99"/>
      <c r="X164" s="99"/>
      <c r="Y164" s="99"/>
      <c r="Z164" s="99"/>
      <c r="AA164" s="99"/>
      <c r="AB164" s="99"/>
      <c r="AC164" s="99"/>
      <c r="AD164" s="99"/>
      <c r="AE164" s="99"/>
      <c r="AF164" s="99"/>
      <c r="AG164" s="99"/>
      <c r="AH164" s="99"/>
      <c r="AI164" s="101"/>
      <c r="AJ164" s="99"/>
      <c r="AK164" s="64"/>
    </row>
    <row r="165" spans="1:37" s="65" customFormat="1" x14ac:dyDescent="0.25">
      <c r="A165" s="99"/>
      <c r="B165" s="99"/>
      <c r="C165" s="99"/>
      <c r="D165" s="99"/>
      <c r="E165" s="99"/>
      <c r="F165" s="89" t="s">
        <v>17</v>
      </c>
      <c r="G165" s="96">
        <f t="shared" si="49"/>
        <v>0</v>
      </c>
      <c r="H165" s="96">
        <f t="shared" si="49"/>
        <v>0</v>
      </c>
      <c r="I165" s="96">
        <f t="shared" si="49"/>
        <v>0</v>
      </c>
      <c r="J165" s="96">
        <f t="shared" si="49"/>
        <v>0</v>
      </c>
      <c r="K165" s="96">
        <f t="shared" si="49"/>
        <v>0</v>
      </c>
      <c r="L165" s="96">
        <f t="shared" si="49"/>
        <v>0</v>
      </c>
      <c r="M165" s="96">
        <f t="shared" si="49"/>
        <v>0</v>
      </c>
      <c r="N165" s="96">
        <f t="shared" si="49"/>
        <v>0</v>
      </c>
      <c r="O165" s="96">
        <f t="shared" si="49"/>
        <v>0</v>
      </c>
      <c r="P165" s="96">
        <f t="shared" si="49"/>
        <v>0</v>
      </c>
      <c r="Q165" s="96">
        <f t="shared" si="49"/>
        <v>0</v>
      </c>
      <c r="R165" s="96">
        <f t="shared" si="49"/>
        <v>0</v>
      </c>
      <c r="S165" s="96">
        <f t="shared" si="49"/>
        <v>0</v>
      </c>
      <c r="T165" s="96">
        <f t="shared" si="49"/>
        <v>0</v>
      </c>
      <c r="U165" s="99"/>
      <c r="V165" s="99"/>
      <c r="W165" s="99"/>
      <c r="X165" s="99"/>
      <c r="Y165" s="99"/>
      <c r="Z165" s="99"/>
      <c r="AA165" s="99"/>
      <c r="AB165" s="99"/>
      <c r="AC165" s="99"/>
      <c r="AD165" s="99"/>
      <c r="AE165" s="99"/>
      <c r="AF165" s="99"/>
      <c r="AG165" s="99"/>
      <c r="AH165" s="99"/>
      <c r="AI165" s="102"/>
      <c r="AJ165" s="99"/>
      <c r="AK165" s="64"/>
    </row>
    <row r="166" spans="1:37" ht="15" customHeight="1" x14ac:dyDescent="0.25">
      <c r="A166" s="110" t="s">
        <v>33</v>
      </c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  <c r="AB166" s="110"/>
      <c r="AC166" s="110"/>
      <c r="AD166" s="110"/>
      <c r="AE166" s="110"/>
      <c r="AF166" s="110"/>
      <c r="AG166" s="110"/>
      <c r="AH166" s="110"/>
      <c r="AI166" s="110"/>
      <c r="AJ166" s="110"/>
      <c r="AK166" s="21"/>
    </row>
    <row r="167" spans="1:37" s="61" customFormat="1" ht="15" customHeight="1" x14ac:dyDescent="0.25">
      <c r="A167" s="110" t="s">
        <v>162</v>
      </c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  <c r="AB167" s="110"/>
      <c r="AC167" s="110"/>
      <c r="AD167" s="110"/>
      <c r="AE167" s="110"/>
      <c r="AF167" s="110"/>
      <c r="AG167" s="110"/>
      <c r="AH167" s="110"/>
      <c r="AI167" s="110"/>
      <c r="AJ167" s="110"/>
      <c r="AK167" s="60"/>
    </row>
    <row r="168" spans="1:37" s="61" customFormat="1" ht="15" customHeight="1" x14ac:dyDescent="0.25">
      <c r="A168" s="110" t="s">
        <v>34</v>
      </c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  <c r="AB168" s="110"/>
      <c r="AC168" s="110"/>
      <c r="AD168" s="110"/>
      <c r="AE168" s="110"/>
      <c r="AF168" s="110"/>
      <c r="AG168" s="110"/>
      <c r="AH168" s="110"/>
      <c r="AI168" s="110"/>
      <c r="AJ168" s="110"/>
      <c r="AK168" s="60"/>
    </row>
    <row r="169" spans="1:37" s="27" customFormat="1" ht="41.25" customHeight="1" x14ac:dyDescent="0.25">
      <c r="A169" s="111">
        <v>3</v>
      </c>
      <c r="B169" s="112" t="s">
        <v>35</v>
      </c>
      <c r="C169" s="99"/>
      <c r="D169" s="99"/>
      <c r="E169" s="103"/>
      <c r="F169" s="89" t="s">
        <v>12</v>
      </c>
      <c r="G169" s="96">
        <f>G175</f>
        <v>92828682.270000011</v>
      </c>
      <c r="H169" s="96">
        <f t="shared" ref="H169:T173" si="50">H175</f>
        <v>5788781.0300000003</v>
      </c>
      <c r="I169" s="96">
        <f t="shared" si="50"/>
        <v>7020791.6500000004</v>
      </c>
      <c r="J169" s="96">
        <f t="shared" si="50"/>
        <v>5424287.7599999998</v>
      </c>
      <c r="K169" s="96">
        <f t="shared" si="50"/>
        <v>5814410.1899999995</v>
      </c>
      <c r="L169" s="96">
        <f t="shared" si="50"/>
        <v>6018063.3899999997</v>
      </c>
      <c r="M169" s="96">
        <f t="shared" si="50"/>
        <v>6750424.5499999998</v>
      </c>
      <c r="N169" s="96">
        <f t="shared" si="50"/>
        <v>7978563.7600000007</v>
      </c>
      <c r="O169" s="96">
        <f t="shared" si="50"/>
        <v>7164503.5900000017</v>
      </c>
      <c r="P169" s="96">
        <f t="shared" si="50"/>
        <v>7381596.8400000008</v>
      </c>
      <c r="Q169" s="96">
        <f t="shared" si="50"/>
        <v>7758608.79</v>
      </c>
      <c r="R169" s="96">
        <f t="shared" si="50"/>
        <v>13039981.850000001</v>
      </c>
      <c r="S169" s="96">
        <f t="shared" si="50"/>
        <v>6517633.0999999996</v>
      </c>
      <c r="T169" s="96">
        <f t="shared" si="50"/>
        <v>6372462.2699999996</v>
      </c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100"/>
      <c r="AJ169" s="99"/>
      <c r="AK169" s="26"/>
    </row>
    <row r="170" spans="1:37" s="27" customFormat="1" ht="28.5" x14ac:dyDescent="0.25">
      <c r="A170" s="111"/>
      <c r="B170" s="112"/>
      <c r="C170" s="99"/>
      <c r="D170" s="99"/>
      <c r="E170" s="103"/>
      <c r="F170" s="89" t="s">
        <v>13</v>
      </c>
      <c r="G170" s="96">
        <f t="shared" ref="G170:T174" si="51">G176</f>
        <v>92828682.270000011</v>
      </c>
      <c r="H170" s="96">
        <f t="shared" si="51"/>
        <v>5788781.0300000003</v>
      </c>
      <c r="I170" s="96">
        <f t="shared" si="51"/>
        <v>7020791.6500000004</v>
      </c>
      <c r="J170" s="96">
        <f t="shared" si="51"/>
        <v>5424287.7599999998</v>
      </c>
      <c r="K170" s="96">
        <f t="shared" si="51"/>
        <v>5814410.1899999995</v>
      </c>
      <c r="L170" s="96">
        <f t="shared" si="51"/>
        <v>6018063.3899999997</v>
      </c>
      <c r="M170" s="96">
        <f t="shared" si="51"/>
        <v>6750424.5499999998</v>
      </c>
      <c r="N170" s="96">
        <f t="shared" si="51"/>
        <v>7978563.7600000007</v>
      </c>
      <c r="O170" s="96">
        <f t="shared" si="51"/>
        <v>7164503.5900000017</v>
      </c>
      <c r="P170" s="96">
        <f t="shared" si="51"/>
        <v>7381596.8400000008</v>
      </c>
      <c r="Q170" s="96">
        <f t="shared" si="51"/>
        <v>7758608.79</v>
      </c>
      <c r="R170" s="96">
        <f t="shared" si="51"/>
        <v>13039981.850000001</v>
      </c>
      <c r="S170" s="96">
        <f t="shared" si="50"/>
        <v>6517633.0999999996</v>
      </c>
      <c r="T170" s="96">
        <f t="shared" si="50"/>
        <v>6372462.2699999996</v>
      </c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99"/>
      <c r="AG170" s="99"/>
      <c r="AH170" s="99"/>
      <c r="AI170" s="101"/>
      <c r="AJ170" s="99"/>
      <c r="AK170" s="26"/>
    </row>
    <row r="171" spans="1:37" s="27" customFormat="1" ht="28.5" x14ac:dyDescent="0.25">
      <c r="A171" s="111"/>
      <c r="B171" s="112"/>
      <c r="C171" s="99"/>
      <c r="D171" s="99"/>
      <c r="E171" s="103"/>
      <c r="F171" s="89" t="s">
        <v>14</v>
      </c>
      <c r="G171" s="96">
        <f t="shared" si="51"/>
        <v>78779114.060000017</v>
      </c>
      <c r="H171" s="96">
        <f t="shared" si="51"/>
        <v>5687676.0300000003</v>
      </c>
      <c r="I171" s="96">
        <f t="shared" si="51"/>
        <v>6907738.6500000004</v>
      </c>
      <c r="J171" s="96">
        <f t="shared" si="51"/>
        <v>5319594.76</v>
      </c>
      <c r="K171" s="96">
        <f t="shared" si="51"/>
        <v>5713228.1899999995</v>
      </c>
      <c r="L171" s="96">
        <f t="shared" si="51"/>
        <v>5902325.3899999997</v>
      </c>
      <c r="M171" s="96">
        <f t="shared" si="51"/>
        <v>1979038.17</v>
      </c>
      <c r="N171" s="96">
        <f t="shared" si="51"/>
        <v>1655684.9300000002</v>
      </c>
      <c r="O171" s="96">
        <f t="shared" si="51"/>
        <v>7030464.5900000017</v>
      </c>
      <c r="P171" s="96">
        <f t="shared" si="51"/>
        <v>7236260.8400000008</v>
      </c>
      <c r="Q171" s="96">
        <f t="shared" si="51"/>
        <v>7599350.79</v>
      </c>
      <c r="R171" s="96">
        <f t="shared" si="51"/>
        <v>11287529.350000001</v>
      </c>
      <c r="S171" s="96">
        <f t="shared" si="50"/>
        <v>6312445.0999999996</v>
      </c>
      <c r="T171" s="96">
        <f t="shared" si="50"/>
        <v>6147777.2699999996</v>
      </c>
      <c r="U171" s="99"/>
      <c r="V171" s="99"/>
      <c r="W171" s="99"/>
      <c r="X171" s="99"/>
      <c r="Y171" s="99"/>
      <c r="Z171" s="99"/>
      <c r="AA171" s="99"/>
      <c r="AB171" s="99"/>
      <c r="AC171" s="99"/>
      <c r="AD171" s="99"/>
      <c r="AE171" s="99"/>
      <c r="AF171" s="99"/>
      <c r="AG171" s="99"/>
      <c r="AH171" s="99"/>
      <c r="AI171" s="101"/>
      <c r="AJ171" s="99"/>
      <c r="AK171" s="26"/>
    </row>
    <row r="172" spans="1:37" s="27" customFormat="1" ht="28.5" x14ac:dyDescent="0.25">
      <c r="A172" s="111"/>
      <c r="B172" s="112"/>
      <c r="C172" s="99"/>
      <c r="D172" s="99"/>
      <c r="E172" s="103"/>
      <c r="F172" s="89" t="s">
        <v>15</v>
      </c>
      <c r="G172" s="96">
        <f t="shared" si="51"/>
        <v>14049568.210000001</v>
      </c>
      <c r="H172" s="96">
        <f t="shared" si="51"/>
        <v>101105</v>
      </c>
      <c r="I172" s="96">
        <f t="shared" si="51"/>
        <v>113053</v>
      </c>
      <c r="J172" s="96">
        <f t="shared" si="51"/>
        <v>104693</v>
      </c>
      <c r="K172" s="96">
        <f t="shared" si="51"/>
        <v>101182</v>
      </c>
      <c r="L172" s="96">
        <f t="shared" si="51"/>
        <v>115738</v>
      </c>
      <c r="M172" s="96">
        <f t="shared" si="51"/>
        <v>4771386.38</v>
      </c>
      <c r="N172" s="96">
        <f t="shared" si="51"/>
        <v>6322878.8300000001</v>
      </c>
      <c r="O172" s="96">
        <f t="shared" si="51"/>
        <v>134039</v>
      </c>
      <c r="P172" s="96">
        <f t="shared" si="51"/>
        <v>145336</v>
      </c>
      <c r="Q172" s="96">
        <f t="shared" si="51"/>
        <v>159258</v>
      </c>
      <c r="R172" s="96">
        <f>R178</f>
        <v>1752452.5</v>
      </c>
      <c r="S172" s="96">
        <f t="shared" si="50"/>
        <v>205188</v>
      </c>
      <c r="T172" s="96">
        <f t="shared" si="50"/>
        <v>224685</v>
      </c>
      <c r="U172" s="99"/>
      <c r="V172" s="99"/>
      <c r="W172" s="99"/>
      <c r="X172" s="99"/>
      <c r="Y172" s="99"/>
      <c r="Z172" s="99"/>
      <c r="AA172" s="99"/>
      <c r="AB172" s="99"/>
      <c r="AC172" s="99"/>
      <c r="AD172" s="99"/>
      <c r="AE172" s="99"/>
      <c r="AF172" s="99"/>
      <c r="AG172" s="99"/>
      <c r="AH172" s="99"/>
      <c r="AI172" s="101"/>
      <c r="AJ172" s="99"/>
      <c r="AK172" s="26"/>
    </row>
    <row r="173" spans="1:37" s="27" customFormat="1" ht="28.5" x14ac:dyDescent="0.25">
      <c r="A173" s="111"/>
      <c r="B173" s="112"/>
      <c r="C173" s="99"/>
      <c r="D173" s="99"/>
      <c r="E173" s="103"/>
      <c r="F173" s="89" t="s">
        <v>16</v>
      </c>
      <c r="G173" s="96">
        <f t="shared" si="51"/>
        <v>0</v>
      </c>
      <c r="H173" s="96">
        <f t="shared" si="51"/>
        <v>0</v>
      </c>
      <c r="I173" s="96">
        <f t="shared" si="51"/>
        <v>0</v>
      </c>
      <c r="J173" s="96">
        <f t="shared" si="51"/>
        <v>0</v>
      </c>
      <c r="K173" s="96">
        <f t="shared" si="51"/>
        <v>0</v>
      </c>
      <c r="L173" s="96">
        <f t="shared" si="51"/>
        <v>0</v>
      </c>
      <c r="M173" s="96">
        <f t="shared" si="51"/>
        <v>0</v>
      </c>
      <c r="N173" s="96">
        <f t="shared" si="51"/>
        <v>0</v>
      </c>
      <c r="O173" s="96">
        <f t="shared" si="51"/>
        <v>0</v>
      </c>
      <c r="P173" s="96">
        <f t="shared" si="51"/>
        <v>0</v>
      </c>
      <c r="Q173" s="96">
        <f t="shared" si="51"/>
        <v>0</v>
      </c>
      <c r="R173" s="96">
        <f t="shared" si="51"/>
        <v>0</v>
      </c>
      <c r="S173" s="96">
        <f t="shared" si="50"/>
        <v>0</v>
      </c>
      <c r="T173" s="96">
        <f t="shared" si="50"/>
        <v>0</v>
      </c>
      <c r="U173" s="99"/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101"/>
      <c r="AJ173" s="99"/>
      <c r="AK173" s="26"/>
    </row>
    <row r="174" spans="1:37" s="27" customFormat="1" x14ac:dyDescent="0.25">
      <c r="A174" s="111"/>
      <c r="B174" s="112"/>
      <c r="C174" s="99"/>
      <c r="D174" s="99"/>
      <c r="E174" s="103"/>
      <c r="F174" s="89" t="s">
        <v>17</v>
      </c>
      <c r="G174" s="96">
        <f t="shared" si="51"/>
        <v>0</v>
      </c>
      <c r="H174" s="96">
        <f t="shared" si="51"/>
        <v>0</v>
      </c>
      <c r="I174" s="96">
        <f t="shared" si="51"/>
        <v>0</v>
      </c>
      <c r="J174" s="96">
        <f t="shared" si="51"/>
        <v>0</v>
      </c>
      <c r="K174" s="96">
        <f t="shared" si="51"/>
        <v>0</v>
      </c>
      <c r="L174" s="96">
        <f t="shared" si="51"/>
        <v>0</v>
      </c>
      <c r="M174" s="96">
        <f t="shared" si="51"/>
        <v>0</v>
      </c>
      <c r="N174" s="96">
        <f t="shared" si="51"/>
        <v>0</v>
      </c>
      <c r="O174" s="96">
        <f t="shared" si="51"/>
        <v>0</v>
      </c>
      <c r="P174" s="96">
        <f t="shared" si="51"/>
        <v>0</v>
      </c>
      <c r="Q174" s="96">
        <f t="shared" si="51"/>
        <v>0</v>
      </c>
      <c r="R174" s="96">
        <f t="shared" si="51"/>
        <v>0</v>
      </c>
      <c r="S174" s="96">
        <f t="shared" si="51"/>
        <v>0</v>
      </c>
      <c r="T174" s="96">
        <f t="shared" si="51"/>
        <v>0</v>
      </c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102"/>
      <c r="AJ174" s="99"/>
      <c r="AK174" s="26"/>
    </row>
    <row r="175" spans="1:37" s="30" customFormat="1" x14ac:dyDescent="0.25">
      <c r="A175" s="111" t="s">
        <v>56</v>
      </c>
      <c r="B175" s="112" t="s">
        <v>36</v>
      </c>
      <c r="C175" s="99">
        <v>2014</v>
      </c>
      <c r="D175" s="99">
        <v>2026</v>
      </c>
      <c r="E175" s="103" t="s">
        <v>165</v>
      </c>
      <c r="F175" s="89" t="s">
        <v>12</v>
      </c>
      <c r="G175" s="96">
        <f>G187+G193+G199+G205+G211+G217+G223+G229+G235+G241</f>
        <v>92828682.270000011</v>
      </c>
      <c r="H175" s="96">
        <f t="shared" ref="G175:R180" si="52">H187+H193+H199+H205+H211+H217+H223+H229+H235</f>
        <v>5788781.0300000003</v>
      </c>
      <c r="I175" s="96">
        <f t="shared" si="52"/>
        <v>7020791.6500000004</v>
      </c>
      <c r="J175" s="96">
        <f t="shared" si="52"/>
        <v>5424287.7599999998</v>
      </c>
      <c r="K175" s="96">
        <f t="shared" si="52"/>
        <v>5814410.1899999995</v>
      </c>
      <c r="L175" s="96">
        <f t="shared" si="52"/>
        <v>6018063.3899999997</v>
      </c>
      <c r="M175" s="96">
        <f t="shared" si="52"/>
        <v>6750424.5499999998</v>
      </c>
      <c r="N175" s="96">
        <f t="shared" si="52"/>
        <v>7978563.7600000007</v>
      </c>
      <c r="O175" s="96">
        <f t="shared" si="52"/>
        <v>7164503.5900000017</v>
      </c>
      <c r="P175" s="96">
        <f t="shared" si="52"/>
        <v>7381596.8400000008</v>
      </c>
      <c r="Q175" s="96">
        <f t="shared" si="52"/>
        <v>7758608.79</v>
      </c>
      <c r="R175" s="96">
        <f>R187+R193+R199+R205+R211+R217+R223+R229+R235+R181+R241</f>
        <v>13039981.850000001</v>
      </c>
      <c r="S175" s="96">
        <f t="shared" ref="S175:T179" si="53">S187+S193+S199+S205+S211+S217+S223+S229+S235</f>
        <v>6517633.0999999996</v>
      </c>
      <c r="T175" s="96">
        <f t="shared" si="53"/>
        <v>6372462.2699999996</v>
      </c>
      <c r="U175" s="99"/>
      <c r="V175" s="99"/>
      <c r="W175" s="99"/>
      <c r="X175" s="99"/>
      <c r="Y175" s="99"/>
      <c r="Z175" s="99"/>
      <c r="AA175" s="99"/>
      <c r="AB175" s="99"/>
      <c r="AC175" s="99"/>
      <c r="AD175" s="99"/>
      <c r="AE175" s="99"/>
      <c r="AF175" s="99"/>
      <c r="AG175" s="99"/>
      <c r="AH175" s="99"/>
      <c r="AI175" s="100"/>
      <c r="AJ175" s="99"/>
      <c r="AK175" s="29"/>
    </row>
    <row r="176" spans="1:37" s="30" customFormat="1" ht="28.5" x14ac:dyDescent="0.25">
      <c r="A176" s="111"/>
      <c r="B176" s="112"/>
      <c r="C176" s="99"/>
      <c r="D176" s="99"/>
      <c r="E176" s="103"/>
      <c r="F176" s="89" t="s">
        <v>13</v>
      </c>
      <c r="G176" s="96">
        <f>G188+G194+G200+G206+G212+G218+G224+G230+G236+G242</f>
        <v>92828682.270000011</v>
      </c>
      <c r="H176" s="96">
        <f t="shared" si="52"/>
        <v>5788781.0300000003</v>
      </c>
      <c r="I176" s="96">
        <f t="shared" si="52"/>
        <v>7020791.6500000004</v>
      </c>
      <c r="J176" s="96">
        <f t="shared" si="52"/>
        <v>5424287.7599999998</v>
      </c>
      <c r="K176" s="96">
        <f t="shared" si="52"/>
        <v>5814410.1899999995</v>
      </c>
      <c r="L176" s="96">
        <f t="shared" si="52"/>
        <v>6018063.3899999997</v>
      </c>
      <c r="M176" s="96">
        <f t="shared" si="52"/>
        <v>6750424.5499999998</v>
      </c>
      <c r="N176" s="96">
        <f t="shared" si="52"/>
        <v>7978563.7600000007</v>
      </c>
      <c r="O176" s="96">
        <f t="shared" si="52"/>
        <v>7164503.5900000017</v>
      </c>
      <c r="P176" s="96">
        <f t="shared" si="52"/>
        <v>7381596.8400000008</v>
      </c>
      <c r="Q176" s="96">
        <f t="shared" si="52"/>
        <v>7758608.79</v>
      </c>
      <c r="R176" s="96">
        <f>R188+R194+R200+R206+R212+R218+R224+R230+R236+R182+R242</f>
        <v>13039981.850000001</v>
      </c>
      <c r="S176" s="96">
        <f t="shared" si="53"/>
        <v>6517633.0999999996</v>
      </c>
      <c r="T176" s="96">
        <f t="shared" si="53"/>
        <v>6372462.2699999996</v>
      </c>
      <c r="U176" s="99"/>
      <c r="V176" s="99"/>
      <c r="W176" s="99"/>
      <c r="X176" s="99"/>
      <c r="Y176" s="99"/>
      <c r="Z176" s="99"/>
      <c r="AA176" s="99"/>
      <c r="AB176" s="99"/>
      <c r="AC176" s="99"/>
      <c r="AD176" s="99"/>
      <c r="AE176" s="99"/>
      <c r="AF176" s="99"/>
      <c r="AG176" s="99"/>
      <c r="AH176" s="99"/>
      <c r="AI176" s="101"/>
      <c r="AJ176" s="99"/>
      <c r="AK176" s="29"/>
    </row>
    <row r="177" spans="1:67" s="30" customFormat="1" ht="28.5" x14ac:dyDescent="0.25">
      <c r="A177" s="111"/>
      <c r="B177" s="112"/>
      <c r="C177" s="99"/>
      <c r="D177" s="99"/>
      <c r="E177" s="103"/>
      <c r="F177" s="89" t="s">
        <v>14</v>
      </c>
      <c r="G177" s="96">
        <f>G189+G195+G201+G207+G213+G219+G225+G231+G237+G243</f>
        <v>78779114.060000017</v>
      </c>
      <c r="H177" s="96">
        <f t="shared" si="52"/>
        <v>5687676.0300000003</v>
      </c>
      <c r="I177" s="96">
        <f t="shared" si="52"/>
        <v>6907738.6500000004</v>
      </c>
      <c r="J177" s="96">
        <f t="shared" si="52"/>
        <v>5319594.76</v>
      </c>
      <c r="K177" s="96">
        <f t="shared" si="52"/>
        <v>5713228.1899999995</v>
      </c>
      <c r="L177" s="96">
        <f t="shared" si="52"/>
        <v>5902325.3899999997</v>
      </c>
      <c r="M177" s="96">
        <f t="shared" si="52"/>
        <v>1979038.17</v>
      </c>
      <c r="N177" s="96">
        <f t="shared" si="52"/>
        <v>1655684.9300000002</v>
      </c>
      <c r="O177" s="96">
        <f t="shared" si="52"/>
        <v>7030464.5900000017</v>
      </c>
      <c r="P177" s="96">
        <f t="shared" si="52"/>
        <v>7236260.8400000008</v>
      </c>
      <c r="Q177" s="96">
        <f t="shared" si="52"/>
        <v>7599350.79</v>
      </c>
      <c r="R177" s="96">
        <f>R189+R195+R201+R207+R213+R219+R225+R231+R237+R183+R243</f>
        <v>11287529.350000001</v>
      </c>
      <c r="S177" s="96">
        <f t="shared" si="53"/>
        <v>6312445.0999999996</v>
      </c>
      <c r="T177" s="96">
        <f t="shared" si="53"/>
        <v>6147777.2699999996</v>
      </c>
      <c r="U177" s="99"/>
      <c r="V177" s="99"/>
      <c r="W177" s="99"/>
      <c r="X177" s="99"/>
      <c r="Y177" s="99"/>
      <c r="Z177" s="99"/>
      <c r="AA177" s="99"/>
      <c r="AB177" s="99"/>
      <c r="AC177" s="99"/>
      <c r="AD177" s="99"/>
      <c r="AE177" s="99"/>
      <c r="AF177" s="99"/>
      <c r="AG177" s="99"/>
      <c r="AH177" s="99"/>
      <c r="AI177" s="101"/>
      <c r="AJ177" s="99"/>
      <c r="AK177" s="29"/>
    </row>
    <row r="178" spans="1:67" s="30" customFormat="1" ht="28.5" x14ac:dyDescent="0.25">
      <c r="A178" s="111"/>
      <c r="B178" s="112"/>
      <c r="C178" s="99"/>
      <c r="D178" s="99"/>
      <c r="E178" s="103"/>
      <c r="F178" s="89" t="s">
        <v>15</v>
      </c>
      <c r="G178" s="96">
        <f>G190+G196+G202+G208+G214+G220+G226+G232+G238+G244</f>
        <v>14049568.210000001</v>
      </c>
      <c r="H178" s="96">
        <f t="shared" si="52"/>
        <v>101105</v>
      </c>
      <c r="I178" s="96">
        <f t="shared" si="52"/>
        <v>113053</v>
      </c>
      <c r="J178" s="96">
        <f t="shared" si="52"/>
        <v>104693</v>
      </c>
      <c r="K178" s="96">
        <f t="shared" si="52"/>
        <v>101182</v>
      </c>
      <c r="L178" s="96">
        <f t="shared" si="52"/>
        <v>115738</v>
      </c>
      <c r="M178" s="96">
        <f t="shared" si="52"/>
        <v>4771386.38</v>
      </c>
      <c r="N178" s="96">
        <f t="shared" si="52"/>
        <v>6322878.8300000001</v>
      </c>
      <c r="O178" s="96">
        <f t="shared" si="52"/>
        <v>134039</v>
      </c>
      <c r="P178" s="96">
        <f t="shared" si="52"/>
        <v>145336</v>
      </c>
      <c r="Q178" s="96">
        <f t="shared" si="52"/>
        <v>159258</v>
      </c>
      <c r="R178" s="96">
        <f>R190+R196+R202+R208+R214+R220+R226+R232+R238+R184+R244</f>
        <v>1752452.5</v>
      </c>
      <c r="S178" s="96">
        <f t="shared" si="53"/>
        <v>205188</v>
      </c>
      <c r="T178" s="96">
        <f t="shared" si="53"/>
        <v>224685</v>
      </c>
      <c r="U178" s="99"/>
      <c r="V178" s="99"/>
      <c r="W178" s="99"/>
      <c r="X178" s="99"/>
      <c r="Y178" s="99"/>
      <c r="Z178" s="99"/>
      <c r="AA178" s="99"/>
      <c r="AB178" s="99"/>
      <c r="AC178" s="99"/>
      <c r="AD178" s="99"/>
      <c r="AE178" s="99"/>
      <c r="AF178" s="99"/>
      <c r="AG178" s="99"/>
      <c r="AH178" s="99"/>
      <c r="AI178" s="101"/>
      <c r="AJ178" s="99"/>
      <c r="AK178" s="29"/>
    </row>
    <row r="179" spans="1:67" s="30" customFormat="1" ht="28.5" x14ac:dyDescent="0.25">
      <c r="A179" s="111"/>
      <c r="B179" s="112"/>
      <c r="C179" s="99"/>
      <c r="D179" s="99"/>
      <c r="E179" s="103"/>
      <c r="F179" s="89" t="s">
        <v>16</v>
      </c>
      <c r="G179" s="96">
        <f t="shared" si="52"/>
        <v>0</v>
      </c>
      <c r="H179" s="96">
        <f t="shared" si="52"/>
        <v>0</v>
      </c>
      <c r="I179" s="96">
        <f t="shared" si="52"/>
        <v>0</v>
      </c>
      <c r="J179" s="96">
        <f t="shared" si="52"/>
        <v>0</v>
      </c>
      <c r="K179" s="96">
        <f t="shared" si="52"/>
        <v>0</v>
      </c>
      <c r="L179" s="96">
        <f t="shared" si="52"/>
        <v>0</v>
      </c>
      <c r="M179" s="96">
        <f t="shared" si="52"/>
        <v>0</v>
      </c>
      <c r="N179" s="96">
        <f t="shared" si="52"/>
        <v>0</v>
      </c>
      <c r="O179" s="96">
        <f t="shared" si="52"/>
        <v>0</v>
      </c>
      <c r="P179" s="96">
        <f t="shared" si="52"/>
        <v>0</v>
      </c>
      <c r="Q179" s="96">
        <f t="shared" si="52"/>
        <v>0</v>
      </c>
      <c r="R179" s="96">
        <f>R191+R197+R203+R209+R215+R221+R227+R233+R239</f>
        <v>0</v>
      </c>
      <c r="S179" s="96">
        <f t="shared" si="53"/>
        <v>0</v>
      </c>
      <c r="T179" s="96">
        <f t="shared" si="53"/>
        <v>0</v>
      </c>
      <c r="U179" s="99"/>
      <c r="V179" s="99"/>
      <c r="W179" s="99"/>
      <c r="X179" s="99"/>
      <c r="Y179" s="99"/>
      <c r="Z179" s="99"/>
      <c r="AA179" s="99"/>
      <c r="AB179" s="99"/>
      <c r="AC179" s="99"/>
      <c r="AD179" s="99"/>
      <c r="AE179" s="99"/>
      <c r="AF179" s="99"/>
      <c r="AG179" s="99"/>
      <c r="AH179" s="99"/>
      <c r="AI179" s="101"/>
      <c r="AJ179" s="99"/>
      <c r="AK179" s="29"/>
    </row>
    <row r="180" spans="1:67" s="30" customFormat="1" ht="72.75" customHeight="1" x14ac:dyDescent="0.25">
      <c r="A180" s="111"/>
      <c r="B180" s="112"/>
      <c r="C180" s="99"/>
      <c r="D180" s="99"/>
      <c r="E180" s="103"/>
      <c r="F180" s="41" t="s">
        <v>17</v>
      </c>
      <c r="G180" s="97">
        <f t="shared" si="52"/>
        <v>0</v>
      </c>
      <c r="H180" s="97">
        <f t="shared" si="52"/>
        <v>0</v>
      </c>
      <c r="I180" s="97">
        <f t="shared" si="52"/>
        <v>0</v>
      </c>
      <c r="J180" s="97">
        <f t="shared" si="52"/>
        <v>0</v>
      </c>
      <c r="K180" s="97">
        <f t="shared" si="52"/>
        <v>0</v>
      </c>
      <c r="L180" s="97">
        <f t="shared" si="52"/>
        <v>0</v>
      </c>
      <c r="M180" s="97">
        <f t="shared" si="52"/>
        <v>0</v>
      </c>
      <c r="N180" s="97">
        <f t="shared" si="52"/>
        <v>0</v>
      </c>
      <c r="O180" s="97">
        <f t="shared" si="52"/>
        <v>0</v>
      </c>
      <c r="P180" s="97">
        <f t="shared" si="52"/>
        <v>0</v>
      </c>
      <c r="Q180" s="97">
        <f t="shared" si="52"/>
        <v>0</v>
      </c>
      <c r="R180" s="97">
        <f>R192+R198+R204+R210+R216+R222+R228+R234+R240</f>
        <v>0</v>
      </c>
      <c r="S180" s="97">
        <f>S192+S198+S204+S210+S216+S222+S228+S234+S240</f>
        <v>0</v>
      </c>
      <c r="T180" s="97">
        <f>T192+T198+T204+T210+T216+T222+T228+T234+T240</f>
        <v>0</v>
      </c>
      <c r="U180" s="99"/>
      <c r="V180" s="99"/>
      <c r="W180" s="99"/>
      <c r="X180" s="99"/>
      <c r="Y180" s="99"/>
      <c r="Z180" s="99"/>
      <c r="AA180" s="99"/>
      <c r="AB180" s="99"/>
      <c r="AC180" s="99"/>
      <c r="AD180" s="99"/>
      <c r="AE180" s="99"/>
      <c r="AF180" s="99"/>
      <c r="AG180" s="99"/>
      <c r="AH180" s="99"/>
      <c r="AI180" s="102"/>
      <c r="AJ180" s="99"/>
      <c r="AK180" s="29"/>
    </row>
    <row r="181" spans="1:67" s="34" customFormat="1" ht="33" customHeight="1" x14ac:dyDescent="0.25">
      <c r="A181" s="130" t="s">
        <v>167</v>
      </c>
      <c r="B181" s="109" t="s">
        <v>170</v>
      </c>
      <c r="C181" s="99">
        <v>2024</v>
      </c>
      <c r="D181" s="99">
        <v>2024</v>
      </c>
      <c r="E181" s="103"/>
      <c r="F181" s="90" t="s">
        <v>12</v>
      </c>
      <c r="G181" s="98">
        <f>R181</f>
        <v>201426.5</v>
      </c>
      <c r="H181" s="98"/>
      <c r="I181" s="98"/>
      <c r="J181" s="98"/>
      <c r="K181" s="98"/>
      <c r="L181" s="98"/>
      <c r="M181" s="98"/>
      <c r="N181" s="98"/>
      <c r="O181" s="98"/>
      <c r="P181" s="98"/>
      <c r="Q181" s="36">
        <v>0</v>
      </c>
      <c r="R181" s="36">
        <v>201426.5</v>
      </c>
      <c r="S181" s="36">
        <v>0</v>
      </c>
      <c r="T181" s="36">
        <v>0</v>
      </c>
      <c r="U181" s="110" t="s">
        <v>144</v>
      </c>
      <c r="V181" s="110" t="s">
        <v>145</v>
      </c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99"/>
      <c r="AH181" s="99"/>
      <c r="AI181" s="127"/>
      <c r="AJ181" s="128"/>
      <c r="AK181" s="29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</row>
    <row r="182" spans="1:67" s="34" customFormat="1" ht="30" customHeight="1" x14ac:dyDescent="0.25">
      <c r="A182" s="131"/>
      <c r="B182" s="132"/>
      <c r="C182" s="127"/>
      <c r="D182" s="127"/>
      <c r="E182" s="133"/>
      <c r="F182" s="90" t="s">
        <v>13</v>
      </c>
      <c r="G182" s="42">
        <f>R182</f>
        <v>201426.5</v>
      </c>
      <c r="H182" s="98"/>
      <c r="I182" s="98"/>
      <c r="J182" s="98"/>
      <c r="K182" s="98"/>
      <c r="L182" s="98"/>
      <c r="M182" s="98"/>
      <c r="N182" s="98"/>
      <c r="O182" s="98"/>
      <c r="P182" s="98"/>
      <c r="Q182" s="37">
        <v>0</v>
      </c>
      <c r="R182" s="37">
        <v>201426.5</v>
      </c>
      <c r="S182" s="38">
        <v>0</v>
      </c>
      <c r="T182" s="38">
        <v>0</v>
      </c>
      <c r="U182" s="134"/>
      <c r="V182" s="134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127"/>
      <c r="AH182" s="127"/>
      <c r="AI182" s="127"/>
      <c r="AJ182" s="129"/>
      <c r="AK182" s="29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</row>
    <row r="183" spans="1:67" s="34" customFormat="1" ht="32.25" customHeight="1" x14ac:dyDescent="0.25">
      <c r="A183" s="131"/>
      <c r="B183" s="132"/>
      <c r="C183" s="127"/>
      <c r="D183" s="127"/>
      <c r="E183" s="133"/>
      <c r="F183" s="90" t="s">
        <v>14</v>
      </c>
      <c r="G183" s="42">
        <f>R183</f>
        <v>0</v>
      </c>
      <c r="H183" s="98"/>
      <c r="I183" s="98"/>
      <c r="J183" s="98"/>
      <c r="K183" s="98"/>
      <c r="L183" s="98"/>
      <c r="M183" s="98"/>
      <c r="N183" s="98"/>
      <c r="O183" s="98"/>
      <c r="P183" s="98"/>
      <c r="Q183" s="37">
        <v>0</v>
      </c>
      <c r="R183" s="37">
        <v>0</v>
      </c>
      <c r="S183" s="38">
        <v>0</v>
      </c>
      <c r="T183" s="38">
        <v>0</v>
      </c>
      <c r="U183" s="134"/>
      <c r="V183" s="134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127"/>
      <c r="AH183" s="127"/>
      <c r="AI183" s="127"/>
      <c r="AJ183" s="129"/>
      <c r="AK183" s="29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</row>
    <row r="184" spans="1:67" s="34" customFormat="1" ht="43.5" customHeight="1" x14ac:dyDescent="0.25">
      <c r="A184" s="131"/>
      <c r="B184" s="132"/>
      <c r="C184" s="127"/>
      <c r="D184" s="127"/>
      <c r="E184" s="133"/>
      <c r="F184" s="90" t="s">
        <v>15</v>
      </c>
      <c r="G184" s="43">
        <v>0</v>
      </c>
      <c r="H184" s="98"/>
      <c r="I184" s="98"/>
      <c r="J184" s="98"/>
      <c r="K184" s="98"/>
      <c r="L184" s="98"/>
      <c r="M184" s="98"/>
      <c r="N184" s="98"/>
      <c r="O184" s="98"/>
      <c r="P184" s="98"/>
      <c r="Q184" s="38">
        <v>0</v>
      </c>
      <c r="R184" s="37">
        <v>201426.5</v>
      </c>
      <c r="S184" s="38">
        <v>0</v>
      </c>
      <c r="T184" s="38">
        <v>0</v>
      </c>
      <c r="U184" s="134"/>
      <c r="V184" s="134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127"/>
      <c r="AH184" s="127"/>
      <c r="AI184" s="127"/>
      <c r="AJ184" s="129"/>
      <c r="AK184" s="29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</row>
    <row r="185" spans="1:67" s="34" customFormat="1" ht="22.5" customHeight="1" x14ac:dyDescent="0.25">
      <c r="A185" s="131"/>
      <c r="B185" s="132"/>
      <c r="C185" s="127"/>
      <c r="D185" s="127"/>
      <c r="E185" s="133"/>
      <c r="F185" s="90" t="s">
        <v>16</v>
      </c>
      <c r="G185" s="43">
        <v>0</v>
      </c>
      <c r="H185" s="98"/>
      <c r="I185" s="98"/>
      <c r="J185" s="98"/>
      <c r="K185" s="98"/>
      <c r="L185" s="98"/>
      <c r="M185" s="98"/>
      <c r="N185" s="98"/>
      <c r="O185" s="98"/>
      <c r="P185" s="98"/>
      <c r="Q185" s="38">
        <v>0</v>
      </c>
      <c r="R185" s="38">
        <v>0</v>
      </c>
      <c r="S185" s="38">
        <v>0</v>
      </c>
      <c r="T185" s="38">
        <v>0</v>
      </c>
      <c r="U185" s="134"/>
      <c r="V185" s="134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127"/>
      <c r="AH185" s="127"/>
      <c r="AI185" s="127"/>
      <c r="AJ185" s="129"/>
      <c r="AK185" s="29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</row>
    <row r="186" spans="1:67" s="34" customFormat="1" ht="23.25" customHeight="1" x14ac:dyDescent="0.25">
      <c r="A186" s="131"/>
      <c r="B186" s="132"/>
      <c r="C186" s="127"/>
      <c r="D186" s="127"/>
      <c r="E186" s="133"/>
      <c r="F186" s="94" t="s">
        <v>17</v>
      </c>
      <c r="G186" s="43">
        <v>0</v>
      </c>
      <c r="H186" s="98"/>
      <c r="I186" s="98"/>
      <c r="J186" s="98"/>
      <c r="K186" s="98"/>
      <c r="L186" s="98"/>
      <c r="M186" s="98"/>
      <c r="N186" s="98"/>
      <c r="O186" s="98"/>
      <c r="P186" s="98"/>
      <c r="Q186" s="38">
        <v>0</v>
      </c>
      <c r="R186" s="38">
        <v>0</v>
      </c>
      <c r="S186" s="38">
        <v>0</v>
      </c>
      <c r="T186" s="38">
        <v>0</v>
      </c>
      <c r="U186" s="134"/>
      <c r="V186" s="134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127"/>
      <c r="AH186" s="127"/>
      <c r="AI186" s="127"/>
      <c r="AJ186" s="129"/>
      <c r="AK186" s="29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</row>
    <row r="187" spans="1:67" x14ac:dyDescent="0.25">
      <c r="A187" s="108" t="s">
        <v>168</v>
      </c>
      <c r="B187" s="109" t="s">
        <v>171</v>
      </c>
      <c r="C187" s="110">
        <v>2014</v>
      </c>
      <c r="D187" s="110">
        <v>2026</v>
      </c>
      <c r="E187" s="125"/>
      <c r="F187" s="95" t="s">
        <v>12</v>
      </c>
      <c r="G187" s="33">
        <f t="shared" ref="G187:G216" si="54">SUM(H187:T187)</f>
        <v>31574308.500000004</v>
      </c>
      <c r="H187" s="33">
        <f t="shared" ref="H187:T187" si="55">H188+H192</f>
        <v>2797173.14</v>
      </c>
      <c r="I187" s="33">
        <f t="shared" si="55"/>
        <v>2698224.63</v>
      </c>
      <c r="J187" s="33">
        <f t="shared" si="55"/>
        <v>2180281.2400000002</v>
      </c>
      <c r="K187" s="33">
        <f t="shared" si="55"/>
        <v>1853099.53</v>
      </c>
      <c r="L187" s="33">
        <f t="shared" si="55"/>
        <v>2067947.71</v>
      </c>
      <c r="M187" s="33">
        <f t="shared" si="55"/>
        <v>1923011.12</v>
      </c>
      <c r="N187" s="33">
        <f t="shared" si="55"/>
        <v>2402200.31</v>
      </c>
      <c r="O187" s="33">
        <f t="shared" si="55"/>
        <v>2845047.4200000004</v>
      </c>
      <c r="P187" s="33">
        <f t="shared" si="55"/>
        <v>2815633.69</v>
      </c>
      <c r="Q187" s="33">
        <f t="shared" si="55"/>
        <v>2040057.37</v>
      </c>
      <c r="R187" s="33">
        <f t="shared" si="55"/>
        <v>2970032.34</v>
      </c>
      <c r="S187" s="33">
        <f t="shared" si="55"/>
        <v>2490800</v>
      </c>
      <c r="T187" s="33">
        <f t="shared" si="55"/>
        <v>2490800</v>
      </c>
      <c r="U187" s="125" t="s">
        <v>144</v>
      </c>
      <c r="V187" s="125" t="s">
        <v>145</v>
      </c>
      <c r="W187" s="110"/>
      <c r="X187" s="110"/>
      <c r="Y187" s="110"/>
      <c r="Z187" s="110"/>
      <c r="AA187" s="110"/>
      <c r="AB187" s="110"/>
      <c r="AC187" s="110"/>
      <c r="AD187" s="110"/>
      <c r="AE187" s="110"/>
      <c r="AF187" s="110">
        <v>100</v>
      </c>
      <c r="AG187" s="110">
        <v>100</v>
      </c>
      <c r="AH187" s="110">
        <v>100</v>
      </c>
      <c r="AI187" s="118"/>
      <c r="AJ187" s="110"/>
      <c r="AK187" s="21"/>
    </row>
    <row r="188" spans="1:67" ht="30" x14ac:dyDescent="0.25">
      <c r="A188" s="108"/>
      <c r="B188" s="109"/>
      <c r="C188" s="110"/>
      <c r="D188" s="110"/>
      <c r="E188" s="125"/>
      <c r="F188" s="90" t="s">
        <v>13</v>
      </c>
      <c r="G188" s="98">
        <f t="shared" si="54"/>
        <v>31574308.500000004</v>
      </c>
      <c r="H188" s="98">
        <f t="shared" ref="H188:T188" si="56">SUM(H189:H191)</f>
        <v>2797173.14</v>
      </c>
      <c r="I188" s="98">
        <f t="shared" si="56"/>
        <v>2698224.63</v>
      </c>
      <c r="J188" s="98">
        <f t="shared" si="56"/>
        <v>2180281.2400000002</v>
      </c>
      <c r="K188" s="98">
        <f t="shared" si="56"/>
        <v>1853099.53</v>
      </c>
      <c r="L188" s="98">
        <f t="shared" si="56"/>
        <v>2067947.71</v>
      </c>
      <c r="M188" s="98">
        <f t="shared" si="56"/>
        <v>1923011.12</v>
      </c>
      <c r="N188" s="98">
        <f t="shared" si="56"/>
        <v>2402200.31</v>
      </c>
      <c r="O188" s="98">
        <f t="shared" si="56"/>
        <v>2845047.4200000004</v>
      </c>
      <c r="P188" s="98">
        <f t="shared" si="56"/>
        <v>2815633.69</v>
      </c>
      <c r="Q188" s="98">
        <f t="shared" si="56"/>
        <v>2040057.37</v>
      </c>
      <c r="R188" s="98">
        <f t="shared" si="56"/>
        <v>2970032.34</v>
      </c>
      <c r="S188" s="98">
        <f t="shared" si="56"/>
        <v>2490800</v>
      </c>
      <c r="T188" s="98">
        <f t="shared" si="56"/>
        <v>2490800</v>
      </c>
      <c r="U188" s="125"/>
      <c r="V188" s="125"/>
      <c r="W188" s="110"/>
      <c r="X188" s="110"/>
      <c r="Y188" s="110"/>
      <c r="Z188" s="110"/>
      <c r="AA188" s="110"/>
      <c r="AB188" s="110"/>
      <c r="AC188" s="110"/>
      <c r="AD188" s="110"/>
      <c r="AE188" s="110"/>
      <c r="AF188" s="110"/>
      <c r="AG188" s="110"/>
      <c r="AH188" s="110"/>
      <c r="AI188" s="101"/>
      <c r="AJ188" s="110"/>
      <c r="AK188" s="21"/>
    </row>
    <row r="189" spans="1:67" ht="30" x14ac:dyDescent="0.25">
      <c r="A189" s="108"/>
      <c r="B189" s="109"/>
      <c r="C189" s="110"/>
      <c r="D189" s="110"/>
      <c r="E189" s="125"/>
      <c r="F189" s="90" t="s">
        <v>14</v>
      </c>
      <c r="G189" s="98">
        <f t="shared" si="54"/>
        <v>27572642.130000003</v>
      </c>
      <c r="H189" s="98">
        <v>2797173.14</v>
      </c>
      <c r="I189" s="98">
        <v>2698224.63</v>
      </c>
      <c r="J189" s="98">
        <v>2180281.2400000002</v>
      </c>
      <c r="K189" s="98">
        <v>1853099.53</v>
      </c>
      <c r="L189" s="98">
        <v>2067947.71</v>
      </c>
      <c r="M189" s="98">
        <v>136032</v>
      </c>
      <c r="N189" s="98">
        <v>187513.06</v>
      </c>
      <c r="O189" s="98">
        <v>2845047.4200000004</v>
      </c>
      <c r="P189" s="98">
        <v>2815633.69</v>
      </c>
      <c r="Q189" s="98">
        <v>2040057.37</v>
      </c>
      <c r="R189" s="98">
        <v>2970032.34</v>
      </c>
      <c r="S189" s="98">
        <v>2490800</v>
      </c>
      <c r="T189" s="98">
        <v>2490800</v>
      </c>
      <c r="U189" s="125"/>
      <c r="V189" s="125"/>
      <c r="W189" s="110"/>
      <c r="X189" s="110"/>
      <c r="Y189" s="110"/>
      <c r="Z189" s="110"/>
      <c r="AA189" s="110"/>
      <c r="AB189" s="110"/>
      <c r="AC189" s="110"/>
      <c r="AD189" s="110"/>
      <c r="AE189" s="110"/>
      <c r="AF189" s="110"/>
      <c r="AG189" s="110"/>
      <c r="AH189" s="110"/>
      <c r="AI189" s="101"/>
      <c r="AJ189" s="110"/>
      <c r="AK189" s="21"/>
    </row>
    <row r="190" spans="1:67" ht="30" x14ac:dyDescent="0.25">
      <c r="A190" s="108"/>
      <c r="B190" s="109"/>
      <c r="C190" s="110"/>
      <c r="D190" s="110"/>
      <c r="E190" s="125"/>
      <c r="F190" s="90" t="s">
        <v>15</v>
      </c>
      <c r="G190" s="98">
        <f t="shared" si="54"/>
        <v>4001666.37</v>
      </c>
      <c r="H190" s="98">
        <v>0</v>
      </c>
      <c r="I190" s="98">
        <v>0</v>
      </c>
      <c r="J190" s="98">
        <v>0</v>
      </c>
      <c r="K190" s="98">
        <v>0</v>
      </c>
      <c r="L190" s="98">
        <v>0</v>
      </c>
      <c r="M190" s="98">
        <v>1786979.12</v>
      </c>
      <c r="N190" s="98">
        <v>2214687.25</v>
      </c>
      <c r="O190" s="98">
        <v>0</v>
      </c>
      <c r="P190" s="98">
        <v>0</v>
      </c>
      <c r="Q190" s="98">
        <v>0</v>
      </c>
      <c r="R190" s="98">
        <v>0</v>
      </c>
      <c r="S190" s="98">
        <v>0</v>
      </c>
      <c r="T190" s="98">
        <v>0</v>
      </c>
      <c r="U190" s="125"/>
      <c r="V190" s="125"/>
      <c r="W190" s="110"/>
      <c r="X190" s="110"/>
      <c r="Y190" s="110"/>
      <c r="Z190" s="110"/>
      <c r="AA190" s="110"/>
      <c r="AB190" s="110"/>
      <c r="AC190" s="110"/>
      <c r="AD190" s="110"/>
      <c r="AE190" s="110"/>
      <c r="AF190" s="110"/>
      <c r="AG190" s="110"/>
      <c r="AH190" s="110"/>
      <c r="AI190" s="101"/>
      <c r="AJ190" s="110"/>
      <c r="AK190" s="21"/>
    </row>
    <row r="191" spans="1:67" ht="30" x14ac:dyDescent="0.25">
      <c r="A191" s="108"/>
      <c r="B191" s="109"/>
      <c r="C191" s="110"/>
      <c r="D191" s="110"/>
      <c r="E191" s="125"/>
      <c r="F191" s="90" t="s">
        <v>16</v>
      </c>
      <c r="G191" s="98">
        <f t="shared" si="54"/>
        <v>0</v>
      </c>
      <c r="H191" s="98">
        <v>0</v>
      </c>
      <c r="I191" s="98">
        <v>0</v>
      </c>
      <c r="J191" s="98">
        <v>0</v>
      </c>
      <c r="K191" s="98">
        <v>0</v>
      </c>
      <c r="L191" s="98">
        <v>0</v>
      </c>
      <c r="M191" s="98">
        <v>0</v>
      </c>
      <c r="N191" s="98">
        <v>0</v>
      </c>
      <c r="O191" s="98">
        <v>0</v>
      </c>
      <c r="P191" s="98">
        <v>0</v>
      </c>
      <c r="Q191" s="98">
        <v>0</v>
      </c>
      <c r="R191" s="98">
        <v>0</v>
      </c>
      <c r="S191" s="98">
        <v>0</v>
      </c>
      <c r="T191" s="98">
        <v>0</v>
      </c>
      <c r="U191" s="125"/>
      <c r="V191" s="125"/>
      <c r="W191" s="110"/>
      <c r="X191" s="110"/>
      <c r="Y191" s="110"/>
      <c r="Z191" s="110"/>
      <c r="AA191" s="110"/>
      <c r="AB191" s="110"/>
      <c r="AC191" s="110"/>
      <c r="AD191" s="110"/>
      <c r="AE191" s="110"/>
      <c r="AF191" s="110"/>
      <c r="AG191" s="110"/>
      <c r="AH191" s="110"/>
      <c r="AI191" s="101"/>
      <c r="AJ191" s="110"/>
      <c r="AK191" s="21"/>
    </row>
    <row r="192" spans="1:67" x14ac:dyDescent="0.25">
      <c r="A192" s="108"/>
      <c r="B192" s="109"/>
      <c r="C192" s="110"/>
      <c r="D192" s="110"/>
      <c r="E192" s="125"/>
      <c r="F192" s="90" t="s">
        <v>17</v>
      </c>
      <c r="G192" s="98">
        <f t="shared" si="54"/>
        <v>0</v>
      </c>
      <c r="H192" s="98">
        <v>0</v>
      </c>
      <c r="I192" s="98">
        <v>0</v>
      </c>
      <c r="J192" s="98">
        <v>0</v>
      </c>
      <c r="K192" s="98">
        <v>0</v>
      </c>
      <c r="L192" s="98">
        <v>0</v>
      </c>
      <c r="M192" s="98">
        <v>0</v>
      </c>
      <c r="N192" s="98">
        <v>0</v>
      </c>
      <c r="O192" s="98">
        <v>0</v>
      </c>
      <c r="P192" s="98">
        <v>0</v>
      </c>
      <c r="Q192" s="98">
        <v>0</v>
      </c>
      <c r="R192" s="98">
        <v>0</v>
      </c>
      <c r="S192" s="98">
        <v>0</v>
      </c>
      <c r="T192" s="98">
        <v>0</v>
      </c>
      <c r="U192" s="125"/>
      <c r="V192" s="125"/>
      <c r="W192" s="110"/>
      <c r="X192" s="110"/>
      <c r="Y192" s="110"/>
      <c r="Z192" s="110"/>
      <c r="AA192" s="110"/>
      <c r="AB192" s="110"/>
      <c r="AC192" s="110"/>
      <c r="AD192" s="110"/>
      <c r="AE192" s="110"/>
      <c r="AF192" s="110"/>
      <c r="AG192" s="110"/>
      <c r="AH192" s="110"/>
      <c r="AI192" s="102"/>
      <c r="AJ192" s="110"/>
      <c r="AK192" s="21"/>
    </row>
    <row r="193" spans="1:37" x14ac:dyDescent="0.25">
      <c r="A193" s="108" t="s">
        <v>57</v>
      </c>
      <c r="B193" s="109" t="s">
        <v>172</v>
      </c>
      <c r="C193" s="110">
        <v>2014</v>
      </c>
      <c r="D193" s="110">
        <v>2026</v>
      </c>
      <c r="E193" s="125"/>
      <c r="F193" s="90" t="s">
        <v>12</v>
      </c>
      <c r="G193" s="98">
        <f t="shared" si="54"/>
        <v>50645295.580000013</v>
      </c>
      <c r="H193" s="98">
        <f t="shared" ref="H193:T193" si="57">H194+H198</f>
        <v>2890502.89</v>
      </c>
      <c r="I193" s="98">
        <f t="shared" si="57"/>
        <v>3171364.66</v>
      </c>
      <c r="J193" s="98">
        <f t="shared" si="57"/>
        <v>2879903.52</v>
      </c>
      <c r="K193" s="98">
        <f t="shared" si="57"/>
        <v>3451775.14</v>
      </c>
      <c r="L193" s="98">
        <f t="shared" si="57"/>
        <v>3513204.06</v>
      </c>
      <c r="M193" s="98">
        <f t="shared" si="57"/>
        <v>4044512.5199999996</v>
      </c>
      <c r="N193" s="98">
        <f t="shared" si="57"/>
        <v>4141800.34</v>
      </c>
      <c r="O193" s="98">
        <f t="shared" si="57"/>
        <v>3577948.2600000007</v>
      </c>
      <c r="P193" s="98">
        <f t="shared" si="57"/>
        <v>4158430.02</v>
      </c>
      <c r="Q193" s="98">
        <f t="shared" si="57"/>
        <v>4963288.57</v>
      </c>
      <c r="R193" s="98">
        <f t="shared" si="57"/>
        <v>6435943.2300000004</v>
      </c>
      <c r="S193" s="98">
        <f t="shared" si="57"/>
        <v>3790645.1</v>
      </c>
      <c r="T193" s="98">
        <f t="shared" si="57"/>
        <v>3625977.27</v>
      </c>
      <c r="U193" s="125" t="s">
        <v>144</v>
      </c>
      <c r="V193" s="125" t="s">
        <v>145</v>
      </c>
      <c r="W193" s="125"/>
      <c r="X193" s="125"/>
      <c r="Y193" s="125"/>
      <c r="Z193" s="125"/>
      <c r="AA193" s="125"/>
      <c r="AB193" s="125"/>
      <c r="AC193" s="125"/>
      <c r="AD193" s="125"/>
      <c r="AE193" s="110"/>
      <c r="AF193" s="110">
        <v>100</v>
      </c>
      <c r="AG193" s="110">
        <v>100</v>
      </c>
      <c r="AH193" s="110">
        <v>100</v>
      </c>
      <c r="AI193" s="118"/>
      <c r="AJ193" s="110"/>
      <c r="AK193" s="21"/>
    </row>
    <row r="194" spans="1:37" ht="30" x14ac:dyDescent="0.25">
      <c r="A194" s="108"/>
      <c r="B194" s="109"/>
      <c r="C194" s="110"/>
      <c r="D194" s="110"/>
      <c r="E194" s="125"/>
      <c r="F194" s="90" t="s">
        <v>13</v>
      </c>
      <c r="G194" s="98">
        <f t="shared" si="54"/>
        <v>50645295.580000013</v>
      </c>
      <c r="H194" s="98">
        <f t="shared" ref="H194:T194" si="58">SUM(H195:H197)</f>
        <v>2890502.89</v>
      </c>
      <c r="I194" s="98">
        <f t="shared" si="58"/>
        <v>3171364.66</v>
      </c>
      <c r="J194" s="98">
        <f t="shared" si="58"/>
        <v>2879903.52</v>
      </c>
      <c r="K194" s="98">
        <f t="shared" si="58"/>
        <v>3451775.14</v>
      </c>
      <c r="L194" s="98">
        <f t="shared" si="58"/>
        <v>3513204.06</v>
      </c>
      <c r="M194" s="98">
        <f t="shared" si="58"/>
        <v>4044512.5199999996</v>
      </c>
      <c r="N194" s="98">
        <f t="shared" si="58"/>
        <v>4141800.34</v>
      </c>
      <c r="O194" s="98">
        <f t="shared" si="58"/>
        <v>3577948.2600000007</v>
      </c>
      <c r="P194" s="98">
        <f t="shared" si="58"/>
        <v>4158430.02</v>
      </c>
      <c r="Q194" s="98">
        <f t="shared" si="58"/>
        <v>4963288.57</v>
      </c>
      <c r="R194" s="98">
        <f t="shared" si="58"/>
        <v>6435943.2300000004</v>
      </c>
      <c r="S194" s="98">
        <f t="shared" si="58"/>
        <v>3790645.1</v>
      </c>
      <c r="T194" s="98">
        <f t="shared" si="58"/>
        <v>3625977.27</v>
      </c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10"/>
      <c r="AF194" s="110"/>
      <c r="AG194" s="110"/>
      <c r="AH194" s="110"/>
      <c r="AI194" s="101"/>
      <c r="AJ194" s="110"/>
      <c r="AK194" s="21"/>
    </row>
    <row r="195" spans="1:37" ht="30" x14ac:dyDescent="0.25">
      <c r="A195" s="108"/>
      <c r="B195" s="109"/>
      <c r="C195" s="110"/>
      <c r="D195" s="110"/>
      <c r="E195" s="125"/>
      <c r="F195" s="90" t="s">
        <v>14</v>
      </c>
      <c r="G195" s="98">
        <f t="shared" si="54"/>
        <v>44907053.010000005</v>
      </c>
      <c r="H195" s="98">
        <v>2890502.89</v>
      </c>
      <c r="I195" s="98">
        <v>3171364.66</v>
      </c>
      <c r="J195" s="98">
        <v>2879903.52</v>
      </c>
      <c r="K195" s="98">
        <v>3451775.14</v>
      </c>
      <c r="L195" s="98">
        <v>3513204.06</v>
      </c>
      <c r="M195" s="98">
        <v>1413881.26</v>
      </c>
      <c r="N195" s="98">
        <v>1034189.03</v>
      </c>
      <c r="O195" s="98">
        <v>3577948.2600000007</v>
      </c>
      <c r="P195" s="98">
        <v>4158430.02</v>
      </c>
      <c r="Q195" s="98">
        <v>4963288.57</v>
      </c>
      <c r="R195" s="98">
        <v>6435943.2300000004</v>
      </c>
      <c r="S195" s="98">
        <v>3790645.1</v>
      </c>
      <c r="T195" s="98">
        <v>3625977.27</v>
      </c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10"/>
      <c r="AF195" s="110"/>
      <c r="AG195" s="110"/>
      <c r="AH195" s="110"/>
      <c r="AI195" s="101"/>
      <c r="AJ195" s="110"/>
      <c r="AK195" s="21"/>
    </row>
    <row r="196" spans="1:37" ht="30" x14ac:dyDescent="0.25">
      <c r="A196" s="108"/>
      <c r="B196" s="109"/>
      <c r="C196" s="110"/>
      <c r="D196" s="110"/>
      <c r="E196" s="125"/>
      <c r="F196" s="90" t="s">
        <v>15</v>
      </c>
      <c r="G196" s="98">
        <f t="shared" si="54"/>
        <v>5738242.5700000003</v>
      </c>
      <c r="H196" s="98">
        <v>0</v>
      </c>
      <c r="I196" s="98">
        <v>0</v>
      </c>
      <c r="J196" s="98">
        <v>0</v>
      </c>
      <c r="K196" s="98">
        <v>0</v>
      </c>
      <c r="L196" s="98">
        <v>0</v>
      </c>
      <c r="M196" s="98">
        <v>2630631.2599999998</v>
      </c>
      <c r="N196" s="98">
        <v>3107611.31</v>
      </c>
      <c r="O196" s="98">
        <v>0</v>
      </c>
      <c r="P196" s="98">
        <v>0</v>
      </c>
      <c r="Q196" s="98">
        <v>0</v>
      </c>
      <c r="R196" s="98">
        <v>0</v>
      </c>
      <c r="S196" s="98">
        <v>0</v>
      </c>
      <c r="T196" s="98">
        <v>0</v>
      </c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10"/>
      <c r="AF196" s="110"/>
      <c r="AG196" s="110"/>
      <c r="AH196" s="110"/>
      <c r="AI196" s="101"/>
      <c r="AJ196" s="110"/>
      <c r="AK196" s="21"/>
    </row>
    <row r="197" spans="1:37" ht="30" x14ac:dyDescent="0.25">
      <c r="A197" s="108"/>
      <c r="B197" s="109"/>
      <c r="C197" s="110"/>
      <c r="D197" s="110"/>
      <c r="E197" s="125"/>
      <c r="F197" s="90" t="s">
        <v>16</v>
      </c>
      <c r="G197" s="98">
        <f t="shared" si="54"/>
        <v>0</v>
      </c>
      <c r="H197" s="98">
        <v>0</v>
      </c>
      <c r="I197" s="98">
        <v>0</v>
      </c>
      <c r="J197" s="98">
        <v>0</v>
      </c>
      <c r="K197" s="98">
        <v>0</v>
      </c>
      <c r="L197" s="98">
        <v>0</v>
      </c>
      <c r="M197" s="98">
        <v>0</v>
      </c>
      <c r="N197" s="98">
        <v>0</v>
      </c>
      <c r="O197" s="98">
        <v>0</v>
      </c>
      <c r="P197" s="98">
        <v>0</v>
      </c>
      <c r="Q197" s="98">
        <v>0</v>
      </c>
      <c r="R197" s="98">
        <v>0</v>
      </c>
      <c r="S197" s="98">
        <v>0</v>
      </c>
      <c r="T197" s="98">
        <v>0</v>
      </c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10"/>
      <c r="AF197" s="110"/>
      <c r="AG197" s="110"/>
      <c r="AH197" s="110"/>
      <c r="AI197" s="101"/>
      <c r="AJ197" s="110"/>
      <c r="AK197" s="21"/>
    </row>
    <row r="198" spans="1:37" x14ac:dyDescent="0.25">
      <c r="A198" s="108"/>
      <c r="B198" s="109"/>
      <c r="C198" s="110"/>
      <c r="D198" s="110"/>
      <c r="E198" s="125"/>
      <c r="F198" s="90" t="s">
        <v>17</v>
      </c>
      <c r="G198" s="98">
        <f t="shared" si="54"/>
        <v>0</v>
      </c>
      <c r="H198" s="98">
        <v>0</v>
      </c>
      <c r="I198" s="98">
        <v>0</v>
      </c>
      <c r="J198" s="98">
        <v>0</v>
      </c>
      <c r="K198" s="98">
        <v>0</v>
      </c>
      <c r="L198" s="98">
        <v>0</v>
      </c>
      <c r="M198" s="98">
        <v>0</v>
      </c>
      <c r="N198" s="98">
        <v>0</v>
      </c>
      <c r="O198" s="98">
        <v>0</v>
      </c>
      <c r="P198" s="98">
        <v>0</v>
      </c>
      <c r="Q198" s="98">
        <v>0</v>
      </c>
      <c r="R198" s="98">
        <v>0</v>
      </c>
      <c r="S198" s="98">
        <v>0</v>
      </c>
      <c r="T198" s="98">
        <v>0</v>
      </c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10"/>
      <c r="AF198" s="110"/>
      <c r="AG198" s="110"/>
      <c r="AH198" s="110"/>
      <c r="AI198" s="102"/>
      <c r="AJ198" s="110"/>
      <c r="AK198" s="21"/>
    </row>
    <row r="199" spans="1:37" ht="27" customHeight="1" x14ac:dyDescent="0.25">
      <c r="A199" s="108" t="s">
        <v>58</v>
      </c>
      <c r="B199" s="109" t="s">
        <v>173</v>
      </c>
      <c r="C199" s="110">
        <v>2014</v>
      </c>
      <c r="D199" s="110">
        <v>2026</v>
      </c>
      <c r="E199" s="125"/>
      <c r="F199" s="90" t="s">
        <v>12</v>
      </c>
      <c r="G199" s="98">
        <f t="shared" si="54"/>
        <v>1833735</v>
      </c>
      <c r="H199" s="98">
        <f t="shared" ref="H199:T199" si="59">H200+H204</f>
        <v>101105</v>
      </c>
      <c r="I199" s="98">
        <f t="shared" si="59"/>
        <v>113053</v>
      </c>
      <c r="J199" s="98">
        <f t="shared" si="59"/>
        <v>104693</v>
      </c>
      <c r="K199" s="98">
        <f t="shared" si="59"/>
        <v>101182</v>
      </c>
      <c r="L199" s="98">
        <f t="shared" si="59"/>
        <v>115738</v>
      </c>
      <c r="M199" s="98">
        <f t="shared" si="59"/>
        <v>113776</v>
      </c>
      <c r="N199" s="98">
        <f t="shared" si="59"/>
        <v>129656</v>
      </c>
      <c r="O199" s="98">
        <f t="shared" si="59"/>
        <v>134039</v>
      </c>
      <c r="P199" s="98">
        <f t="shared" si="59"/>
        <v>145336</v>
      </c>
      <c r="Q199" s="98">
        <f t="shared" si="59"/>
        <v>159258</v>
      </c>
      <c r="R199" s="98">
        <f t="shared" si="59"/>
        <v>186026</v>
      </c>
      <c r="S199" s="98">
        <f t="shared" si="59"/>
        <v>205188</v>
      </c>
      <c r="T199" s="98">
        <f t="shared" si="59"/>
        <v>224685</v>
      </c>
      <c r="U199" s="125" t="s">
        <v>144</v>
      </c>
      <c r="V199" s="125" t="s">
        <v>145</v>
      </c>
      <c r="W199" s="125"/>
      <c r="X199" s="125"/>
      <c r="Y199" s="125"/>
      <c r="Z199" s="125"/>
      <c r="AA199" s="125"/>
      <c r="AB199" s="125"/>
      <c r="AC199" s="125"/>
      <c r="AD199" s="125"/>
      <c r="AE199" s="110"/>
      <c r="AF199" s="110">
        <v>100</v>
      </c>
      <c r="AG199" s="110">
        <v>100</v>
      </c>
      <c r="AH199" s="110">
        <v>100</v>
      </c>
      <c r="AI199" s="118"/>
      <c r="AJ199" s="110"/>
      <c r="AK199" s="21"/>
    </row>
    <row r="200" spans="1:37" ht="30" x14ac:dyDescent="0.25">
      <c r="A200" s="108"/>
      <c r="B200" s="109"/>
      <c r="C200" s="110"/>
      <c r="D200" s="110"/>
      <c r="E200" s="125"/>
      <c r="F200" s="90" t="s">
        <v>13</v>
      </c>
      <c r="G200" s="98">
        <f t="shared" si="54"/>
        <v>1833735</v>
      </c>
      <c r="H200" s="98">
        <f t="shared" ref="H200:T200" si="60">SUM(H201:H203)</f>
        <v>101105</v>
      </c>
      <c r="I200" s="98">
        <f t="shared" si="60"/>
        <v>113053</v>
      </c>
      <c r="J200" s="98">
        <f t="shared" si="60"/>
        <v>104693</v>
      </c>
      <c r="K200" s="98">
        <f t="shared" si="60"/>
        <v>101182</v>
      </c>
      <c r="L200" s="98">
        <f t="shared" si="60"/>
        <v>115738</v>
      </c>
      <c r="M200" s="98">
        <f t="shared" si="60"/>
        <v>113776</v>
      </c>
      <c r="N200" s="98">
        <f t="shared" si="60"/>
        <v>129656</v>
      </c>
      <c r="O200" s="98">
        <f t="shared" si="60"/>
        <v>134039</v>
      </c>
      <c r="P200" s="98">
        <f t="shared" si="60"/>
        <v>145336</v>
      </c>
      <c r="Q200" s="98">
        <f t="shared" si="60"/>
        <v>159258</v>
      </c>
      <c r="R200" s="98">
        <f t="shared" si="60"/>
        <v>186026</v>
      </c>
      <c r="S200" s="98">
        <f t="shared" si="60"/>
        <v>205188</v>
      </c>
      <c r="T200" s="98">
        <f t="shared" si="60"/>
        <v>224685</v>
      </c>
      <c r="U200" s="125"/>
      <c r="V200" s="125"/>
      <c r="W200" s="125"/>
      <c r="X200" s="125"/>
      <c r="Y200" s="125"/>
      <c r="Z200" s="125"/>
      <c r="AA200" s="125"/>
      <c r="AB200" s="125"/>
      <c r="AC200" s="125"/>
      <c r="AD200" s="125"/>
      <c r="AE200" s="110"/>
      <c r="AF200" s="110"/>
      <c r="AG200" s="110"/>
      <c r="AH200" s="110"/>
      <c r="AI200" s="101"/>
      <c r="AJ200" s="110"/>
      <c r="AK200" s="21"/>
    </row>
    <row r="201" spans="1:37" ht="30" x14ac:dyDescent="0.25">
      <c r="A201" s="108"/>
      <c r="B201" s="109"/>
      <c r="C201" s="110"/>
      <c r="D201" s="110"/>
      <c r="E201" s="125"/>
      <c r="F201" s="90" t="s">
        <v>14</v>
      </c>
      <c r="G201" s="98">
        <f t="shared" si="54"/>
        <v>0</v>
      </c>
      <c r="H201" s="98">
        <v>0</v>
      </c>
      <c r="I201" s="98">
        <v>0</v>
      </c>
      <c r="J201" s="98">
        <v>0</v>
      </c>
      <c r="K201" s="98">
        <v>0</v>
      </c>
      <c r="L201" s="98">
        <v>0</v>
      </c>
      <c r="M201" s="98">
        <v>0</v>
      </c>
      <c r="N201" s="98">
        <v>0</v>
      </c>
      <c r="O201" s="98">
        <v>0</v>
      </c>
      <c r="P201" s="98">
        <v>0</v>
      </c>
      <c r="Q201" s="98">
        <v>0</v>
      </c>
      <c r="R201" s="98">
        <v>0</v>
      </c>
      <c r="S201" s="98">
        <v>0</v>
      </c>
      <c r="T201" s="98">
        <v>0</v>
      </c>
      <c r="U201" s="125"/>
      <c r="V201" s="125"/>
      <c r="W201" s="125"/>
      <c r="X201" s="125"/>
      <c r="Y201" s="125"/>
      <c r="Z201" s="125"/>
      <c r="AA201" s="125"/>
      <c r="AB201" s="125"/>
      <c r="AC201" s="125"/>
      <c r="AD201" s="125"/>
      <c r="AE201" s="110"/>
      <c r="AF201" s="110"/>
      <c r="AG201" s="110"/>
      <c r="AH201" s="110"/>
      <c r="AI201" s="101"/>
      <c r="AJ201" s="110"/>
      <c r="AK201" s="21"/>
    </row>
    <row r="202" spans="1:37" ht="30" x14ac:dyDescent="0.25">
      <c r="A202" s="108"/>
      <c r="B202" s="109"/>
      <c r="C202" s="110"/>
      <c r="D202" s="110"/>
      <c r="E202" s="125"/>
      <c r="F202" s="90" t="s">
        <v>15</v>
      </c>
      <c r="G202" s="98">
        <f t="shared" si="54"/>
        <v>1833735</v>
      </c>
      <c r="H202" s="98">
        <v>101105</v>
      </c>
      <c r="I202" s="98">
        <v>113053</v>
      </c>
      <c r="J202" s="98">
        <v>104693</v>
      </c>
      <c r="K202" s="98">
        <v>101182</v>
      </c>
      <c r="L202" s="98">
        <v>115738</v>
      </c>
      <c r="M202" s="98">
        <v>113776</v>
      </c>
      <c r="N202" s="98">
        <v>129656</v>
      </c>
      <c r="O202" s="98">
        <v>134039</v>
      </c>
      <c r="P202" s="98">
        <v>145336</v>
      </c>
      <c r="Q202" s="98">
        <v>159258</v>
      </c>
      <c r="R202" s="98">
        <v>186026</v>
      </c>
      <c r="S202" s="98">
        <v>205188</v>
      </c>
      <c r="T202" s="98">
        <v>224685</v>
      </c>
      <c r="U202" s="125"/>
      <c r="V202" s="125"/>
      <c r="W202" s="125"/>
      <c r="X202" s="125"/>
      <c r="Y202" s="125"/>
      <c r="Z202" s="125"/>
      <c r="AA202" s="125"/>
      <c r="AB202" s="125"/>
      <c r="AC202" s="125"/>
      <c r="AD202" s="125"/>
      <c r="AE202" s="110"/>
      <c r="AF202" s="110"/>
      <c r="AG202" s="110"/>
      <c r="AH202" s="110"/>
      <c r="AI202" s="101"/>
      <c r="AJ202" s="110"/>
      <c r="AK202" s="21"/>
    </row>
    <row r="203" spans="1:37" ht="30" x14ac:dyDescent="0.25">
      <c r="A203" s="108"/>
      <c r="B203" s="109"/>
      <c r="C203" s="110"/>
      <c r="D203" s="110"/>
      <c r="E203" s="125"/>
      <c r="F203" s="90" t="s">
        <v>16</v>
      </c>
      <c r="G203" s="98">
        <f t="shared" si="54"/>
        <v>0</v>
      </c>
      <c r="H203" s="98">
        <v>0</v>
      </c>
      <c r="I203" s="98">
        <v>0</v>
      </c>
      <c r="J203" s="98">
        <v>0</v>
      </c>
      <c r="K203" s="98">
        <v>0</v>
      </c>
      <c r="L203" s="98">
        <v>0</v>
      </c>
      <c r="M203" s="98">
        <v>0</v>
      </c>
      <c r="N203" s="98">
        <v>0</v>
      </c>
      <c r="O203" s="98">
        <v>0</v>
      </c>
      <c r="P203" s="98">
        <v>0</v>
      </c>
      <c r="Q203" s="98">
        <v>0</v>
      </c>
      <c r="R203" s="98">
        <v>0</v>
      </c>
      <c r="S203" s="98">
        <v>0</v>
      </c>
      <c r="T203" s="98">
        <v>0</v>
      </c>
      <c r="U203" s="125"/>
      <c r="V203" s="125"/>
      <c r="W203" s="125"/>
      <c r="X203" s="125"/>
      <c r="Y203" s="125"/>
      <c r="Z203" s="125"/>
      <c r="AA203" s="125"/>
      <c r="AB203" s="125"/>
      <c r="AC203" s="125"/>
      <c r="AD203" s="125"/>
      <c r="AE203" s="110"/>
      <c r="AF203" s="110"/>
      <c r="AG203" s="110"/>
      <c r="AH203" s="110"/>
      <c r="AI203" s="101"/>
      <c r="AJ203" s="110"/>
      <c r="AK203" s="21"/>
    </row>
    <row r="204" spans="1:37" x14ac:dyDescent="0.25">
      <c r="A204" s="108"/>
      <c r="B204" s="109"/>
      <c r="C204" s="110"/>
      <c r="D204" s="110"/>
      <c r="E204" s="125"/>
      <c r="F204" s="90" t="s">
        <v>17</v>
      </c>
      <c r="G204" s="98">
        <f t="shared" si="54"/>
        <v>0</v>
      </c>
      <c r="H204" s="98">
        <v>0</v>
      </c>
      <c r="I204" s="98">
        <v>0</v>
      </c>
      <c r="J204" s="98">
        <v>0</v>
      </c>
      <c r="K204" s="98">
        <v>0</v>
      </c>
      <c r="L204" s="98">
        <v>0</v>
      </c>
      <c r="M204" s="98">
        <v>0</v>
      </c>
      <c r="N204" s="98">
        <v>0</v>
      </c>
      <c r="O204" s="98">
        <v>0</v>
      </c>
      <c r="P204" s="98">
        <v>0</v>
      </c>
      <c r="Q204" s="98">
        <v>0</v>
      </c>
      <c r="R204" s="98">
        <v>0</v>
      </c>
      <c r="S204" s="98">
        <v>0</v>
      </c>
      <c r="T204" s="98">
        <v>0</v>
      </c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10"/>
      <c r="AF204" s="110"/>
      <c r="AG204" s="110"/>
      <c r="AH204" s="110"/>
      <c r="AI204" s="102"/>
      <c r="AJ204" s="110"/>
      <c r="AK204" s="21"/>
    </row>
    <row r="205" spans="1:37" x14ac:dyDescent="0.25">
      <c r="A205" s="108" t="s">
        <v>59</v>
      </c>
      <c r="B205" s="109" t="s">
        <v>174</v>
      </c>
      <c r="C205" s="110">
        <v>2014</v>
      </c>
      <c r="D205" s="110">
        <v>2026</v>
      </c>
      <c r="E205" s="125"/>
      <c r="F205" s="90" t="s">
        <v>12</v>
      </c>
      <c r="G205" s="98">
        <f t="shared" si="54"/>
        <v>102897</v>
      </c>
      <c r="H205" s="98">
        <f t="shared" ref="H205:T205" si="61">H206+H210</f>
        <v>0</v>
      </c>
      <c r="I205" s="98">
        <f t="shared" si="61"/>
        <v>99897</v>
      </c>
      <c r="J205" s="98">
        <f t="shared" si="61"/>
        <v>0</v>
      </c>
      <c r="K205" s="98">
        <f t="shared" si="61"/>
        <v>0</v>
      </c>
      <c r="L205" s="98">
        <f t="shared" si="61"/>
        <v>0</v>
      </c>
      <c r="M205" s="98">
        <f t="shared" si="61"/>
        <v>0</v>
      </c>
      <c r="N205" s="98">
        <f t="shared" si="61"/>
        <v>0</v>
      </c>
      <c r="O205" s="98">
        <f t="shared" si="61"/>
        <v>0</v>
      </c>
      <c r="P205" s="98">
        <f t="shared" si="61"/>
        <v>0</v>
      </c>
      <c r="Q205" s="98">
        <f t="shared" si="61"/>
        <v>0</v>
      </c>
      <c r="R205" s="98">
        <f t="shared" si="61"/>
        <v>1000</v>
      </c>
      <c r="S205" s="98">
        <f t="shared" si="61"/>
        <v>1000</v>
      </c>
      <c r="T205" s="98">
        <f t="shared" si="61"/>
        <v>1000</v>
      </c>
      <c r="U205" s="125" t="s">
        <v>144</v>
      </c>
      <c r="V205" s="125" t="s">
        <v>145</v>
      </c>
      <c r="W205" s="125"/>
      <c r="X205" s="125"/>
      <c r="Y205" s="125"/>
      <c r="Z205" s="125"/>
      <c r="AA205" s="125"/>
      <c r="AB205" s="125"/>
      <c r="AC205" s="125"/>
      <c r="AD205" s="125"/>
      <c r="AE205" s="110"/>
      <c r="AF205" s="110"/>
      <c r="AG205" s="110">
        <v>100</v>
      </c>
      <c r="AH205" s="110">
        <v>100</v>
      </c>
      <c r="AI205" s="118"/>
      <c r="AJ205" s="110"/>
      <c r="AK205" s="21"/>
    </row>
    <row r="206" spans="1:37" ht="30" x14ac:dyDescent="0.25">
      <c r="A206" s="108"/>
      <c r="B206" s="109"/>
      <c r="C206" s="110"/>
      <c r="D206" s="110"/>
      <c r="E206" s="125"/>
      <c r="F206" s="90" t="s">
        <v>13</v>
      </c>
      <c r="G206" s="98">
        <f t="shared" si="54"/>
        <v>102897</v>
      </c>
      <c r="H206" s="98">
        <f t="shared" ref="H206:T206" si="62">SUM(H207:H209)</f>
        <v>0</v>
      </c>
      <c r="I206" s="98">
        <f t="shared" si="62"/>
        <v>99897</v>
      </c>
      <c r="J206" s="98">
        <f t="shared" si="62"/>
        <v>0</v>
      </c>
      <c r="K206" s="98">
        <f t="shared" si="62"/>
        <v>0</v>
      </c>
      <c r="L206" s="98">
        <f t="shared" si="62"/>
        <v>0</v>
      </c>
      <c r="M206" s="98">
        <f t="shared" si="62"/>
        <v>0</v>
      </c>
      <c r="N206" s="98">
        <f t="shared" si="62"/>
        <v>0</v>
      </c>
      <c r="O206" s="98">
        <f t="shared" si="62"/>
        <v>0</v>
      </c>
      <c r="P206" s="98">
        <f t="shared" si="62"/>
        <v>0</v>
      </c>
      <c r="Q206" s="98">
        <f t="shared" si="62"/>
        <v>0</v>
      </c>
      <c r="R206" s="98">
        <f t="shared" si="62"/>
        <v>1000</v>
      </c>
      <c r="S206" s="98">
        <f t="shared" si="62"/>
        <v>1000</v>
      </c>
      <c r="T206" s="98">
        <f t="shared" si="62"/>
        <v>1000</v>
      </c>
      <c r="U206" s="125"/>
      <c r="V206" s="125"/>
      <c r="W206" s="125"/>
      <c r="X206" s="125"/>
      <c r="Y206" s="125"/>
      <c r="Z206" s="125"/>
      <c r="AA206" s="125"/>
      <c r="AB206" s="125"/>
      <c r="AC206" s="125"/>
      <c r="AD206" s="125"/>
      <c r="AE206" s="110"/>
      <c r="AF206" s="110"/>
      <c r="AG206" s="110"/>
      <c r="AH206" s="110"/>
      <c r="AI206" s="101"/>
      <c r="AJ206" s="110"/>
      <c r="AK206" s="21"/>
    </row>
    <row r="207" spans="1:37" ht="30" x14ac:dyDescent="0.25">
      <c r="A207" s="108"/>
      <c r="B207" s="109"/>
      <c r="C207" s="110"/>
      <c r="D207" s="110"/>
      <c r="E207" s="125"/>
      <c r="F207" s="90" t="s">
        <v>14</v>
      </c>
      <c r="G207" s="98">
        <f t="shared" si="54"/>
        <v>102897</v>
      </c>
      <c r="H207" s="98">
        <v>0</v>
      </c>
      <c r="I207" s="98">
        <v>99897</v>
      </c>
      <c r="J207" s="98">
        <v>0</v>
      </c>
      <c r="K207" s="98">
        <v>0</v>
      </c>
      <c r="L207" s="98">
        <v>0</v>
      </c>
      <c r="M207" s="98">
        <v>0</v>
      </c>
      <c r="N207" s="98">
        <v>0</v>
      </c>
      <c r="O207" s="98">
        <v>0</v>
      </c>
      <c r="P207" s="98">
        <v>0</v>
      </c>
      <c r="Q207" s="98">
        <v>0</v>
      </c>
      <c r="R207" s="98">
        <v>1000</v>
      </c>
      <c r="S207" s="98">
        <v>1000</v>
      </c>
      <c r="T207" s="98">
        <v>1000</v>
      </c>
      <c r="U207" s="125"/>
      <c r="V207" s="125"/>
      <c r="W207" s="125"/>
      <c r="X207" s="125"/>
      <c r="Y207" s="125"/>
      <c r="Z207" s="125"/>
      <c r="AA207" s="125"/>
      <c r="AB207" s="125"/>
      <c r="AC207" s="125"/>
      <c r="AD207" s="125"/>
      <c r="AE207" s="110"/>
      <c r="AF207" s="110"/>
      <c r="AG207" s="110"/>
      <c r="AH207" s="110"/>
      <c r="AI207" s="101"/>
      <c r="AJ207" s="110"/>
      <c r="AK207" s="21"/>
    </row>
    <row r="208" spans="1:37" ht="30" x14ac:dyDescent="0.25">
      <c r="A208" s="108"/>
      <c r="B208" s="109"/>
      <c r="C208" s="110"/>
      <c r="D208" s="110"/>
      <c r="E208" s="125"/>
      <c r="F208" s="90" t="s">
        <v>15</v>
      </c>
      <c r="G208" s="98">
        <f t="shared" si="54"/>
        <v>0</v>
      </c>
      <c r="H208" s="98">
        <v>0</v>
      </c>
      <c r="I208" s="98">
        <v>0</v>
      </c>
      <c r="J208" s="98">
        <v>0</v>
      </c>
      <c r="K208" s="98">
        <v>0</v>
      </c>
      <c r="L208" s="98">
        <v>0</v>
      </c>
      <c r="M208" s="98">
        <v>0</v>
      </c>
      <c r="N208" s="98">
        <v>0</v>
      </c>
      <c r="O208" s="98">
        <v>0</v>
      </c>
      <c r="P208" s="98">
        <v>0</v>
      </c>
      <c r="Q208" s="98">
        <v>0</v>
      </c>
      <c r="R208" s="98">
        <v>0</v>
      </c>
      <c r="S208" s="98">
        <v>0</v>
      </c>
      <c r="T208" s="98">
        <v>0</v>
      </c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10"/>
      <c r="AF208" s="110"/>
      <c r="AG208" s="110"/>
      <c r="AH208" s="110"/>
      <c r="AI208" s="101"/>
      <c r="AJ208" s="110"/>
      <c r="AK208" s="21"/>
    </row>
    <row r="209" spans="1:37" ht="30" x14ac:dyDescent="0.25">
      <c r="A209" s="108"/>
      <c r="B209" s="109"/>
      <c r="C209" s="110"/>
      <c r="D209" s="110"/>
      <c r="E209" s="125"/>
      <c r="F209" s="90" t="s">
        <v>16</v>
      </c>
      <c r="G209" s="98">
        <f t="shared" si="54"/>
        <v>0</v>
      </c>
      <c r="H209" s="98">
        <v>0</v>
      </c>
      <c r="I209" s="98">
        <v>0</v>
      </c>
      <c r="J209" s="98">
        <v>0</v>
      </c>
      <c r="K209" s="98">
        <v>0</v>
      </c>
      <c r="L209" s="98">
        <v>0</v>
      </c>
      <c r="M209" s="98">
        <v>0</v>
      </c>
      <c r="N209" s="98">
        <v>0</v>
      </c>
      <c r="O209" s="98">
        <v>0</v>
      </c>
      <c r="P209" s="98">
        <v>0</v>
      </c>
      <c r="Q209" s="98">
        <v>0</v>
      </c>
      <c r="R209" s="98">
        <v>0</v>
      </c>
      <c r="S209" s="98">
        <v>0</v>
      </c>
      <c r="T209" s="98">
        <v>0</v>
      </c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10"/>
      <c r="AF209" s="110"/>
      <c r="AG209" s="110"/>
      <c r="AH209" s="110"/>
      <c r="AI209" s="101"/>
      <c r="AJ209" s="110"/>
      <c r="AK209" s="21"/>
    </row>
    <row r="210" spans="1:37" x14ac:dyDescent="0.25">
      <c r="A210" s="108"/>
      <c r="B210" s="109"/>
      <c r="C210" s="110"/>
      <c r="D210" s="110"/>
      <c r="E210" s="125"/>
      <c r="F210" s="90" t="s">
        <v>17</v>
      </c>
      <c r="G210" s="98">
        <f t="shared" si="54"/>
        <v>0</v>
      </c>
      <c r="H210" s="98">
        <v>0</v>
      </c>
      <c r="I210" s="98">
        <v>0</v>
      </c>
      <c r="J210" s="98">
        <v>0</v>
      </c>
      <c r="K210" s="98">
        <v>0</v>
      </c>
      <c r="L210" s="98">
        <v>0</v>
      </c>
      <c r="M210" s="98">
        <v>0</v>
      </c>
      <c r="N210" s="98">
        <v>0</v>
      </c>
      <c r="O210" s="98">
        <v>0</v>
      </c>
      <c r="P210" s="98">
        <v>0</v>
      </c>
      <c r="Q210" s="98">
        <v>0</v>
      </c>
      <c r="R210" s="98">
        <v>0</v>
      </c>
      <c r="S210" s="98">
        <v>0</v>
      </c>
      <c r="T210" s="98">
        <v>0</v>
      </c>
      <c r="U210" s="125"/>
      <c r="V210" s="125"/>
      <c r="W210" s="125"/>
      <c r="X210" s="125"/>
      <c r="Y210" s="125"/>
      <c r="Z210" s="125"/>
      <c r="AA210" s="125"/>
      <c r="AB210" s="125"/>
      <c r="AC210" s="125"/>
      <c r="AD210" s="125"/>
      <c r="AE210" s="110"/>
      <c r="AF210" s="110"/>
      <c r="AG210" s="110"/>
      <c r="AH210" s="110"/>
      <c r="AI210" s="102"/>
      <c r="AJ210" s="110"/>
      <c r="AK210" s="21"/>
    </row>
    <row r="211" spans="1:37" ht="15" customHeight="1" x14ac:dyDescent="0.25">
      <c r="A211" s="108" t="s">
        <v>87</v>
      </c>
      <c r="B211" s="109" t="s">
        <v>175</v>
      </c>
      <c r="C211" s="110">
        <v>2014</v>
      </c>
      <c r="D211" s="110">
        <v>2026</v>
      </c>
      <c r="E211" s="110"/>
      <c r="F211" s="90" t="s">
        <v>12</v>
      </c>
      <c r="G211" s="98">
        <f t="shared" si="54"/>
        <v>172312.36</v>
      </c>
      <c r="H211" s="98">
        <f t="shared" ref="H211:T211" si="63">H212+H216</f>
        <v>0</v>
      </c>
      <c r="I211" s="98">
        <f t="shared" si="63"/>
        <v>38252.36</v>
      </c>
      <c r="J211" s="98">
        <f t="shared" si="63"/>
        <v>0</v>
      </c>
      <c r="K211" s="98">
        <f t="shared" si="63"/>
        <v>0</v>
      </c>
      <c r="L211" s="98">
        <f t="shared" si="63"/>
        <v>0</v>
      </c>
      <c r="M211" s="98">
        <f t="shared" si="63"/>
        <v>0</v>
      </c>
      <c r="N211" s="98">
        <f t="shared" si="63"/>
        <v>134060</v>
      </c>
      <c r="O211" s="98">
        <f t="shared" si="63"/>
        <v>0</v>
      </c>
      <c r="P211" s="98">
        <f t="shared" si="63"/>
        <v>0</v>
      </c>
      <c r="Q211" s="98">
        <f t="shared" si="63"/>
        <v>0</v>
      </c>
      <c r="R211" s="98">
        <f t="shared" si="63"/>
        <v>0</v>
      </c>
      <c r="S211" s="98">
        <f t="shared" si="63"/>
        <v>0</v>
      </c>
      <c r="T211" s="98">
        <f t="shared" si="63"/>
        <v>0</v>
      </c>
      <c r="U211" s="125" t="s">
        <v>144</v>
      </c>
      <c r="V211" s="125" t="s">
        <v>145</v>
      </c>
      <c r="W211" s="125"/>
      <c r="X211" s="125"/>
      <c r="Y211" s="125"/>
      <c r="Z211" s="125"/>
      <c r="AA211" s="125"/>
      <c r="AB211" s="125"/>
      <c r="AC211" s="125"/>
      <c r="AD211" s="125"/>
      <c r="AE211" s="110"/>
      <c r="AF211" s="110"/>
      <c r="AG211" s="110"/>
      <c r="AH211" s="110"/>
      <c r="AI211" s="118"/>
      <c r="AJ211" s="110"/>
      <c r="AK211" s="21"/>
    </row>
    <row r="212" spans="1:37" ht="30" x14ac:dyDescent="0.25">
      <c r="A212" s="108"/>
      <c r="B212" s="109"/>
      <c r="C212" s="110"/>
      <c r="D212" s="110"/>
      <c r="E212" s="110"/>
      <c r="F212" s="90" t="s">
        <v>13</v>
      </c>
      <c r="G212" s="98">
        <f t="shared" si="54"/>
        <v>172312.36</v>
      </c>
      <c r="H212" s="98">
        <f t="shared" ref="H212:T212" si="64">SUM(H213:H215)</f>
        <v>0</v>
      </c>
      <c r="I212" s="98">
        <f t="shared" si="64"/>
        <v>38252.36</v>
      </c>
      <c r="J212" s="98">
        <f t="shared" si="64"/>
        <v>0</v>
      </c>
      <c r="K212" s="98">
        <f t="shared" si="64"/>
        <v>0</v>
      </c>
      <c r="L212" s="98">
        <f t="shared" si="64"/>
        <v>0</v>
      </c>
      <c r="M212" s="98">
        <f t="shared" si="64"/>
        <v>0</v>
      </c>
      <c r="N212" s="98">
        <f t="shared" si="64"/>
        <v>134060</v>
      </c>
      <c r="O212" s="98">
        <f t="shared" si="64"/>
        <v>0</v>
      </c>
      <c r="P212" s="98">
        <f t="shared" si="64"/>
        <v>0</v>
      </c>
      <c r="Q212" s="98">
        <f t="shared" si="64"/>
        <v>0</v>
      </c>
      <c r="R212" s="98">
        <f t="shared" si="64"/>
        <v>0</v>
      </c>
      <c r="S212" s="98">
        <f t="shared" si="64"/>
        <v>0</v>
      </c>
      <c r="T212" s="98">
        <f t="shared" si="64"/>
        <v>0</v>
      </c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10"/>
      <c r="AF212" s="110"/>
      <c r="AG212" s="110"/>
      <c r="AH212" s="110"/>
      <c r="AI212" s="101"/>
      <c r="AJ212" s="110"/>
      <c r="AK212" s="21"/>
    </row>
    <row r="213" spans="1:37" ht="30" x14ac:dyDescent="0.25">
      <c r="A213" s="108"/>
      <c r="B213" s="109"/>
      <c r="C213" s="110"/>
      <c r="D213" s="110"/>
      <c r="E213" s="110"/>
      <c r="F213" s="90" t="s">
        <v>14</v>
      </c>
      <c r="G213" s="98">
        <f t="shared" si="54"/>
        <v>172312.36</v>
      </c>
      <c r="H213" s="98">
        <v>0</v>
      </c>
      <c r="I213" s="98">
        <v>38252.36</v>
      </c>
      <c r="J213" s="98">
        <v>0</v>
      </c>
      <c r="K213" s="98">
        <v>0</v>
      </c>
      <c r="L213" s="98">
        <v>0</v>
      </c>
      <c r="M213" s="98">
        <v>0</v>
      </c>
      <c r="N213" s="98">
        <v>134060</v>
      </c>
      <c r="O213" s="98">
        <v>0</v>
      </c>
      <c r="P213" s="98">
        <v>0</v>
      </c>
      <c r="Q213" s="98">
        <v>0</v>
      </c>
      <c r="R213" s="98">
        <v>0</v>
      </c>
      <c r="S213" s="98">
        <v>0</v>
      </c>
      <c r="T213" s="98">
        <v>0</v>
      </c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10"/>
      <c r="AF213" s="110"/>
      <c r="AG213" s="110"/>
      <c r="AH213" s="110"/>
      <c r="AI213" s="101"/>
      <c r="AJ213" s="110"/>
      <c r="AK213" s="21"/>
    </row>
    <row r="214" spans="1:37" ht="30" x14ac:dyDescent="0.25">
      <c r="A214" s="108"/>
      <c r="B214" s="109"/>
      <c r="C214" s="110"/>
      <c r="D214" s="110"/>
      <c r="E214" s="110"/>
      <c r="F214" s="90" t="s">
        <v>15</v>
      </c>
      <c r="G214" s="98">
        <f t="shared" si="54"/>
        <v>0</v>
      </c>
      <c r="H214" s="98">
        <v>0</v>
      </c>
      <c r="I214" s="98">
        <v>0</v>
      </c>
      <c r="J214" s="98">
        <v>0</v>
      </c>
      <c r="K214" s="98">
        <v>0</v>
      </c>
      <c r="L214" s="98">
        <v>0</v>
      </c>
      <c r="M214" s="98">
        <v>0</v>
      </c>
      <c r="N214" s="98">
        <v>0</v>
      </c>
      <c r="O214" s="98">
        <v>0</v>
      </c>
      <c r="P214" s="98">
        <v>0</v>
      </c>
      <c r="Q214" s="98">
        <v>0</v>
      </c>
      <c r="R214" s="98">
        <v>0</v>
      </c>
      <c r="S214" s="98">
        <v>0</v>
      </c>
      <c r="T214" s="98">
        <v>0</v>
      </c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10"/>
      <c r="AF214" s="110"/>
      <c r="AG214" s="110"/>
      <c r="AH214" s="110"/>
      <c r="AI214" s="101"/>
      <c r="AJ214" s="110"/>
      <c r="AK214" s="21"/>
    </row>
    <row r="215" spans="1:37" ht="30" x14ac:dyDescent="0.25">
      <c r="A215" s="108"/>
      <c r="B215" s="109"/>
      <c r="C215" s="110"/>
      <c r="D215" s="110"/>
      <c r="E215" s="110"/>
      <c r="F215" s="90" t="s">
        <v>16</v>
      </c>
      <c r="G215" s="98">
        <f t="shared" si="54"/>
        <v>0</v>
      </c>
      <c r="H215" s="98">
        <v>0</v>
      </c>
      <c r="I215" s="98">
        <v>0</v>
      </c>
      <c r="J215" s="98">
        <v>0</v>
      </c>
      <c r="K215" s="98">
        <v>0</v>
      </c>
      <c r="L215" s="98">
        <v>0</v>
      </c>
      <c r="M215" s="98">
        <v>0</v>
      </c>
      <c r="N215" s="98">
        <v>0</v>
      </c>
      <c r="O215" s="98">
        <v>0</v>
      </c>
      <c r="P215" s="98">
        <v>0</v>
      </c>
      <c r="Q215" s="98">
        <v>0</v>
      </c>
      <c r="R215" s="98">
        <v>0</v>
      </c>
      <c r="S215" s="98">
        <v>0</v>
      </c>
      <c r="T215" s="98">
        <v>0</v>
      </c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10"/>
      <c r="AF215" s="110"/>
      <c r="AG215" s="110"/>
      <c r="AH215" s="110"/>
      <c r="AI215" s="101"/>
      <c r="AJ215" s="110"/>
      <c r="AK215" s="21"/>
    </row>
    <row r="216" spans="1:37" x14ac:dyDescent="0.25">
      <c r="A216" s="108"/>
      <c r="B216" s="109"/>
      <c r="C216" s="110"/>
      <c r="D216" s="110"/>
      <c r="E216" s="110"/>
      <c r="F216" s="90" t="s">
        <v>17</v>
      </c>
      <c r="G216" s="98">
        <f t="shared" si="54"/>
        <v>0</v>
      </c>
      <c r="H216" s="98">
        <v>0</v>
      </c>
      <c r="I216" s="98">
        <v>0</v>
      </c>
      <c r="J216" s="98">
        <v>0</v>
      </c>
      <c r="K216" s="98">
        <v>0</v>
      </c>
      <c r="L216" s="98">
        <v>0</v>
      </c>
      <c r="M216" s="98">
        <v>0</v>
      </c>
      <c r="N216" s="98">
        <v>0</v>
      </c>
      <c r="O216" s="98">
        <v>0</v>
      </c>
      <c r="P216" s="98">
        <v>0</v>
      </c>
      <c r="Q216" s="98">
        <v>0</v>
      </c>
      <c r="R216" s="98">
        <v>0</v>
      </c>
      <c r="S216" s="98">
        <v>0</v>
      </c>
      <c r="T216" s="98">
        <v>0</v>
      </c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10"/>
      <c r="AF216" s="110"/>
      <c r="AG216" s="110"/>
      <c r="AH216" s="110"/>
      <c r="AI216" s="102"/>
      <c r="AJ216" s="110"/>
      <c r="AK216" s="21"/>
    </row>
    <row r="217" spans="1:37" x14ac:dyDescent="0.25">
      <c r="A217" s="108" t="s">
        <v>88</v>
      </c>
      <c r="B217" s="109" t="s">
        <v>176</v>
      </c>
      <c r="C217" s="110">
        <v>2014</v>
      </c>
      <c r="D217" s="110">
        <v>2026</v>
      </c>
      <c r="E217" s="110"/>
      <c r="F217" s="90" t="s">
        <v>12</v>
      </c>
      <c r="G217" s="98">
        <f t="shared" ref="G217:G240" si="65">SUM(H217:T217)</f>
        <v>6283553.8399999999</v>
      </c>
      <c r="H217" s="98">
        <f t="shared" ref="H217:T217" si="66">H218+H222</f>
        <v>0</v>
      </c>
      <c r="I217" s="98">
        <f t="shared" si="66"/>
        <v>900000</v>
      </c>
      <c r="J217" s="98">
        <f t="shared" si="66"/>
        <v>40528</v>
      </c>
      <c r="K217" s="98">
        <f t="shared" si="66"/>
        <v>213709.52</v>
      </c>
      <c r="L217" s="98">
        <f t="shared" si="66"/>
        <v>110693.62</v>
      </c>
      <c r="M217" s="98">
        <f t="shared" si="66"/>
        <v>582458.90999999992</v>
      </c>
      <c r="N217" s="98">
        <f t="shared" si="66"/>
        <v>1170847.1100000001</v>
      </c>
      <c r="O217" s="98">
        <f t="shared" si="66"/>
        <v>526458.16</v>
      </c>
      <c r="P217" s="98">
        <f t="shared" si="66"/>
        <v>254892.69</v>
      </c>
      <c r="Q217" s="98">
        <f t="shared" si="66"/>
        <v>596004.85</v>
      </c>
      <c r="R217" s="98">
        <f t="shared" si="66"/>
        <v>1877960.98</v>
      </c>
      <c r="S217" s="98">
        <f t="shared" si="66"/>
        <v>5000</v>
      </c>
      <c r="T217" s="98">
        <f t="shared" si="66"/>
        <v>5000</v>
      </c>
      <c r="U217" s="125" t="s">
        <v>144</v>
      </c>
      <c r="V217" s="125" t="s">
        <v>145</v>
      </c>
      <c r="W217" s="125"/>
      <c r="X217" s="125"/>
      <c r="Y217" s="125"/>
      <c r="Z217" s="125"/>
      <c r="AA217" s="125"/>
      <c r="AB217" s="125"/>
      <c r="AC217" s="125"/>
      <c r="AD217" s="125"/>
      <c r="AE217" s="110"/>
      <c r="AF217" s="110">
        <v>100</v>
      </c>
      <c r="AG217" s="110">
        <v>100</v>
      </c>
      <c r="AH217" s="110">
        <v>100</v>
      </c>
      <c r="AI217" s="118"/>
      <c r="AJ217" s="110"/>
      <c r="AK217" s="21"/>
    </row>
    <row r="218" spans="1:37" ht="30" x14ac:dyDescent="0.25">
      <c r="A218" s="108"/>
      <c r="B218" s="109"/>
      <c r="C218" s="110"/>
      <c r="D218" s="110"/>
      <c r="E218" s="110"/>
      <c r="F218" s="90" t="s">
        <v>13</v>
      </c>
      <c r="G218" s="98">
        <f t="shared" si="65"/>
        <v>6283553.8399999999</v>
      </c>
      <c r="H218" s="98">
        <f t="shared" ref="H218:T218" si="67">SUM(H219:H221)</f>
        <v>0</v>
      </c>
      <c r="I218" s="98">
        <f t="shared" si="67"/>
        <v>900000</v>
      </c>
      <c r="J218" s="98">
        <f t="shared" si="67"/>
        <v>40528</v>
      </c>
      <c r="K218" s="98">
        <f t="shared" si="67"/>
        <v>213709.52</v>
      </c>
      <c r="L218" s="98">
        <f t="shared" si="67"/>
        <v>110693.62</v>
      </c>
      <c r="M218" s="98">
        <f t="shared" si="67"/>
        <v>582458.90999999992</v>
      </c>
      <c r="N218" s="98">
        <f t="shared" si="67"/>
        <v>1170847.1100000001</v>
      </c>
      <c r="O218" s="98">
        <f t="shared" si="67"/>
        <v>526458.16</v>
      </c>
      <c r="P218" s="98">
        <f t="shared" si="67"/>
        <v>254892.69</v>
      </c>
      <c r="Q218" s="98">
        <f t="shared" si="67"/>
        <v>596004.85</v>
      </c>
      <c r="R218" s="98">
        <f t="shared" si="67"/>
        <v>1877960.98</v>
      </c>
      <c r="S218" s="98">
        <f t="shared" si="67"/>
        <v>5000</v>
      </c>
      <c r="T218" s="98">
        <f t="shared" si="67"/>
        <v>5000</v>
      </c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10"/>
      <c r="AF218" s="110"/>
      <c r="AG218" s="110"/>
      <c r="AH218" s="110"/>
      <c r="AI218" s="101"/>
      <c r="AJ218" s="110"/>
      <c r="AK218" s="21"/>
    </row>
    <row r="219" spans="1:37" ht="30" x14ac:dyDescent="0.25">
      <c r="A219" s="108"/>
      <c r="B219" s="109"/>
      <c r="C219" s="110"/>
      <c r="D219" s="110"/>
      <c r="E219" s="110"/>
      <c r="F219" s="90" t="s">
        <v>14</v>
      </c>
      <c r="G219" s="98">
        <f t="shared" si="65"/>
        <v>5172629.57</v>
      </c>
      <c r="H219" s="98">
        <v>0</v>
      </c>
      <c r="I219" s="98">
        <v>900000</v>
      </c>
      <c r="J219" s="98">
        <v>40528</v>
      </c>
      <c r="K219" s="98">
        <v>213709.52</v>
      </c>
      <c r="L219" s="98">
        <v>110693.62</v>
      </c>
      <c r="M219" s="98">
        <v>342458.91</v>
      </c>
      <c r="N219" s="98">
        <v>299922.84000000003</v>
      </c>
      <c r="O219" s="98">
        <v>526458.16</v>
      </c>
      <c r="P219" s="98">
        <v>254892.69</v>
      </c>
      <c r="Q219" s="98">
        <v>596004.85</v>
      </c>
      <c r="R219" s="98">
        <v>1877960.98</v>
      </c>
      <c r="S219" s="98">
        <v>5000</v>
      </c>
      <c r="T219" s="98">
        <v>5000</v>
      </c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10"/>
      <c r="AF219" s="110"/>
      <c r="AG219" s="110"/>
      <c r="AH219" s="110"/>
      <c r="AI219" s="101"/>
      <c r="AJ219" s="110"/>
      <c r="AK219" s="21"/>
    </row>
    <row r="220" spans="1:37" ht="30" x14ac:dyDescent="0.25">
      <c r="A220" s="108"/>
      <c r="B220" s="109"/>
      <c r="C220" s="110"/>
      <c r="D220" s="110"/>
      <c r="E220" s="110"/>
      <c r="F220" s="90" t="s">
        <v>15</v>
      </c>
      <c r="G220" s="98">
        <f t="shared" si="65"/>
        <v>1110924.27</v>
      </c>
      <c r="H220" s="98">
        <v>0</v>
      </c>
      <c r="I220" s="98">
        <v>0</v>
      </c>
      <c r="J220" s="98">
        <v>0</v>
      </c>
      <c r="K220" s="98">
        <v>0</v>
      </c>
      <c r="L220" s="98">
        <v>0</v>
      </c>
      <c r="M220" s="98">
        <v>240000</v>
      </c>
      <c r="N220" s="98">
        <v>870924.27</v>
      </c>
      <c r="O220" s="98">
        <v>0</v>
      </c>
      <c r="P220" s="98">
        <v>0</v>
      </c>
      <c r="Q220" s="98">
        <v>0</v>
      </c>
      <c r="R220" s="98">
        <v>0</v>
      </c>
      <c r="S220" s="98">
        <v>0</v>
      </c>
      <c r="T220" s="98">
        <v>0</v>
      </c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10"/>
      <c r="AF220" s="110"/>
      <c r="AG220" s="110"/>
      <c r="AH220" s="110"/>
      <c r="AI220" s="101"/>
      <c r="AJ220" s="110"/>
      <c r="AK220" s="21"/>
    </row>
    <row r="221" spans="1:37" ht="30" x14ac:dyDescent="0.25">
      <c r="A221" s="108"/>
      <c r="B221" s="109"/>
      <c r="C221" s="110"/>
      <c r="D221" s="110"/>
      <c r="E221" s="110"/>
      <c r="F221" s="90" t="s">
        <v>16</v>
      </c>
      <c r="G221" s="98">
        <f t="shared" si="65"/>
        <v>0</v>
      </c>
      <c r="H221" s="98">
        <v>0</v>
      </c>
      <c r="I221" s="98">
        <v>0</v>
      </c>
      <c r="J221" s="98">
        <v>0</v>
      </c>
      <c r="K221" s="98">
        <v>0</v>
      </c>
      <c r="L221" s="98">
        <v>0</v>
      </c>
      <c r="M221" s="98">
        <v>0</v>
      </c>
      <c r="N221" s="98">
        <v>0</v>
      </c>
      <c r="O221" s="98">
        <v>0</v>
      </c>
      <c r="P221" s="98">
        <v>0</v>
      </c>
      <c r="Q221" s="98">
        <v>0</v>
      </c>
      <c r="R221" s="98">
        <v>0</v>
      </c>
      <c r="S221" s="98">
        <v>0</v>
      </c>
      <c r="T221" s="98">
        <v>0</v>
      </c>
      <c r="U221" s="125"/>
      <c r="V221" s="125"/>
      <c r="W221" s="125"/>
      <c r="X221" s="125"/>
      <c r="Y221" s="125"/>
      <c r="Z221" s="125"/>
      <c r="AA221" s="125"/>
      <c r="AB221" s="125"/>
      <c r="AC221" s="125"/>
      <c r="AD221" s="125"/>
      <c r="AE221" s="110"/>
      <c r="AF221" s="110"/>
      <c r="AG221" s="110"/>
      <c r="AH221" s="110"/>
      <c r="AI221" s="101"/>
      <c r="AJ221" s="110"/>
      <c r="AK221" s="21"/>
    </row>
    <row r="222" spans="1:37" x14ac:dyDescent="0.25">
      <c r="A222" s="108"/>
      <c r="B222" s="109"/>
      <c r="C222" s="110"/>
      <c r="D222" s="110"/>
      <c r="E222" s="110"/>
      <c r="F222" s="90" t="s">
        <v>17</v>
      </c>
      <c r="G222" s="98">
        <f t="shared" si="65"/>
        <v>0</v>
      </c>
      <c r="H222" s="98">
        <v>0</v>
      </c>
      <c r="I222" s="98">
        <v>0</v>
      </c>
      <c r="J222" s="98">
        <v>0</v>
      </c>
      <c r="K222" s="98">
        <v>0</v>
      </c>
      <c r="L222" s="98">
        <v>0</v>
      </c>
      <c r="M222" s="98">
        <v>0</v>
      </c>
      <c r="N222" s="98">
        <v>0</v>
      </c>
      <c r="O222" s="98">
        <v>0</v>
      </c>
      <c r="P222" s="98">
        <v>0</v>
      </c>
      <c r="Q222" s="98">
        <v>0</v>
      </c>
      <c r="R222" s="98">
        <v>0</v>
      </c>
      <c r="S222" s="98">
        <v>0</v>
      </c>
      <c r="T222" s="98">
        <v>0</v>
      </c>
      <c r="U222" s="125"/>
      <c r="V222" s="125"/>
      <c r="W222" s="125"/>
      <c r="X222" s="125"/>
      <c r="Y222" s="125"/>
      <c r="Z222" s="125"/>
      <c r="AA222" s="125"/>
      <c r="AB222" s="125"/>
      <c r="AC222" s="125"/>
      <c r="AD222" s="125"/>
      <c r="AE222" s="110"/>
      <c r="AF222" s="110"/>
      <c r="AG222" s="110"/>
      <c r="AH222" s="110"/>
      <c r="AI222" s="102"/>
      <c r="AJ222" s="110"/>
      <c r="AK222" s="21"/>
    </row>
    <row r="223" spans="1:37" ht="15" customHeight="1" x14ac:dyDescent="0.25">
      <c r="A223" s="108" t="s">
        <v>90</v>
      </c>
      <c r="B223" s="109" t="s">
        <v>177</v>
      </c>
      <c r="C223" s="110">
        <v>2021</v>
      </c>
      <c r="D223" s="110">
        <v>2026</v>
      </c>
      <c r="E223" s="110"/>
      <c r="F223" s="90" t="s">
        <v>12</v>
      </c>
      <c r="G223" s="98">
        <f t="shared" si="65"/>
        <v>91054.99</v>
      </c>
      <c r="H223" s="98">
        <f t="shared" ref="H223:T223" si="68">H224+H228</f>
        <v>0</v>
      </c>
      <c r="I223" s="98">
        <f t="shared" si="68"/>
        <v>0</v>
      </c>
      <c r="J223" s="98">
        <f t="shared" si="68"/>
        <v>0</v>
      </c>
      <c r="K223" s="98">
        <f t="shared" si="68"/>
        <v>0</v>
      </c>
      <c r="L223" s="98">
        <f t="shared" si="68"/>
        <v>0</v>
      </c>
      <c r="M223" s="98">
        <f t="shared" si="68"/>
        <v>0</v>
      </c>
      <c r="N223" s="98">
        <f t="shared" si="68"/>
        <v>0</v>
      </c>
      <c r="O223" s="98">
        <f t="shared" si="68"/>
        <v>51157.75</v>
      </c>
      <c r="P223" s="98">
        <f t="shared" si="68"/>
        <v>7304.44</v>
      </c>
      <c r="Q223" s="98">
        <f t="shared" si="68"/>
        <v>0</v>
      </c>
      <c r="R223" s="98">
        <f t="shared" si="68"/>
        <v>2592.8000000000002</v>
      </c>
      <c r="S223" s="98">
        <f t="shared" si="68"/>
        <v>15000</v>
      </c>
      <c r="T223" s="98">
        <f t="shared" si="68"/>
        <v>15000</v>
      </c>
      <c r="U223" s="125" t="s">
        <v>144</v>
      </c>
      <c r="V223" s="125" t="s">
        <v>145</v>
      </c>
      <c r="W223" s="125"/>
      <c r="X223" s="125"/>
      <c r="Y223" s="125"/>
      <c r="Z223" s="125"/>
      <c r="AA223" s="125"/>
      <c r="AB223" s="125"/>
      <c r="AC223" s="125"/>
      <c r="AD223" s="125"/>
      <c r="AE223" s="110"/>
      <c r="AF223" s="110">
        <v>100</v>
      </c>
      <c r="AG223" s="110">
        <v>100</v>
      </c>
      <c r="AH223" s="110">
        <v>100</v>
      </c>
      <c r="AI223" s="118"/>
      <c r="AJ223" s="110"/>
      <c r="AK223" s="21"/>
    </row>
    <row r="224" spans="1:37" ht="30" customHeight="1" x14ac:dyDescent="0.25">
      <c r="A224" s="108"/>
      <c r="B224" s="109"/>
      <c r="C224" s="110"/>
      <c r="D224" s="110"/>
      <c r="E224" s="110"/>
      <c r="F224" s="90" t="s">
        <v>13</v>
      </c>
      <c r="G224" s="98">
        <f t="shared" si="65"/>
        <v>91054.99</v>
      </c>
      <c r="H224" s="98">
        <f t="shared" ref="H224:T224" si="69">SUM(H225:H227)</f>
        <v>0</v>
      </c>
      <c r="I224" s="98">
        <f t="shared" si="69"/>
        <v>0</v>
      </c>
      <c r="J224" s="98">
        <f t="shared" si="69"/>
        <v>0</v>
      </c>
      <c r="K224" s="98">
        <f t="shared" si="69"/>
        <v>0</v>
      </c>
      <c r="L224" s="98">
        <f t="shared" si="69"/>
        <v>0</v>
      </c>
      <c r="M224" s="98">
        <f t="shared" si="69"/>
        <v>0</v>
      </c>
      <c r="N224" s="98">
        <f t="shared" si="69"/>
        <v>0</v>
      </c>
      <c r="O224" s="98">
        <f t="shared" si="69"/>
        <v>51157.75</v>
      </c>
      <c r="P224" s="98">
        <f t="shared" si="69"/>
        <v>7304.44</v>
      </c>
      <c r="Q224" s="98">
        <f t="shared" si="69"/>
        <v>0</v>
      </c>
      <c r="R224" s="98">
        <f t="shared" si="69"/>
        <v>2592.8000000000002</v>
      </c>
      <c r="S224" s="98">
        <f t="shared" si="69"/>
        <v>15000</v>
      </c>
      <c r="T224" s="98">
        <f t="shared" si="69"/>
        <v>15000</v>
      </c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10"/>
      <c r="AF224" s="110"/>
      <c r="AG224" s="110"/>
      <c r="AH224" s="110"/>
      <c r="AI224" s="101"/>
      <c r="AJ224" s="110"/>
      <c r="AK224" s="21"/>
    </row>
    <row r="225" spans="1:37" ht="33" customHeight="1" x14ac:dyDescent="0.25">
      <c r="A225" s="108"/>
      <c r="B225" s="109"/>
      <c r="C225" s="110"/>
      <c r="D225" s="110"/>
      <c r="E225" s="110"/>
      <c r="F225" s="90" t="s">
        <v>14</v>
      </c>
      <c r="G225" s="98">
        <f t="shared" si="65"/>
        <v>91054.99</v>
      </c>
      <c r="H225" s="98">
        <v>0</v>
      </c>
      <c r="I225" s="98">
        <v>0</v>
      </c>
      <c r="J225" s="98">
        <v>0</v>
      </c>
      <c r="K225" s="98">
        <v>0</v>
      </c>
      <c r="L225" s="98">
        <v>0</v>
      </c>
      <c r="M225" s="98">
        <v>0</v>
      </c>
      <c r="N225" s="98">
        <v>0</v>
      </c>
      <c r="O225" s="98">
        <v>51157.75</v>
      </c>
      <c r="P225" s="98">
        <v>7304.44</v>
      </c>
      <c r="Q225" s="98">
        <v>0</v>
      </c>
      <c r="R225" s="98">
        <v>2592.8000000000002</v>
      </c>
      <c r="S225" s="98">
        <v>15000</v>
      </c>
      <c r="T225" s="98">
        <v>15000</v>
      </c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10"/>
      <c r="AF225" s="110"/>
      <c r="AG225" s="110"/>
      <c r="AH225" s="110"/>
      <c r="AI225" s="101"/>
      <c r="AJ225" s="110"/>
      <c r="AK225" s="21"/>
    </row>
    <row r="226" spans="1:37" ht="30" x14ac:dyDescent="0.25">
      <c r="A226" s="108"/>
      <c r="B226" s="109"/>
      <c r="C226" s="110"/>
      <c r="D226" s="110"/>
      <c r="E226" s="110"/>
      <c r="F226" s="90" t="s">
        <v>15</v>
      </c>
      <c r="G226" s="98">
        <f t="shared" si="65"/>
        <v>0</v>
      </c>
      <c r="H226" s="98">
        <v>0</v>
      </c>
      <c r="I226" s="98">
        <v>0</v>
      </c>
      <c r="J226" s="98">
        <v>0</v>
      </c>
      <c r="K226" s="98">
        <v>0</v>
      </c>
      <c r="L226" s="98">
        <v>0</v>
      </c>
      <c r="M226" s="98">
        <v>0</v>
      </c>
      <c r="N226" s="98">
        <v>0</v>
      </c>
      <c r="O226" s="98">
        <v>0</v>
      </c>
      <c r="P226" s="98">
        <v>0</v>
      </c>
      <c r="Q226" s="98">
        <v>0</v>
      </c>
      <c r="R226" s="98">
        <v>0</v>
      </c>
      <c r="S226" s="98">
        <v>0</v>
      </c>
      <c r="T226" s="98">
        <v>0</v>
      </c>
      <c r="U226" s="125"/>
      <c r="V226" s="125"/>
      <c r="W226" s="125"/>
      <c r="X226" s="125"/>
      <c r="Y226" s="125"/>
      <c r="Z226" s="125"/>
      <c r="AA226" s="125"/>
      <c r="AB226" s="125"/>
      <c r="AC226" s="125"/>
      <c r="AD226" s="125"/>
      <c r="AE226" s="110"/>
      <c r="AF226" s="110"/>
      <c r="AG226" s="110"/>
      <c r="AH226" s="110"/>
      <c r="AI226" s="101"/>
      <c r="AJ226" s="110"/>
      <c r="AK226" s="21"/>
    </row>
    <row r="227" spans="1:37" ht="30" x14ac:dyDescent="0.25">
      <c r="A227" s="108"/>
      <c r="B227" s="109"/>
      <c r="C227" s="110"/>
      <c r="D227" s="110"/>
      <c r="E227" s="110"/>
      <c r="F227" s="90" t="s">
        <v>16</v>
      </c>
      <c r="G227" s="98">
        <f t="shared" si="65"/>
        <v>0</v>
      </c>
      <c r="H227" s="98">
        <v>0</v>
      </c>
      <c r="I227" s="98">
        <v>0</v>
      </c>
      <c r="J227" s="98">
        <v>0</v>
      </c>
      <c r="K227" s="98">
        <v>0</v>
      </c>
      <c r="L227" s="98">
        <v>0</v>
      </c>
      <c r="M227" s="98">
        <v>0</v>
      </c>
      <c r="N227" s="98">
        <v>0</v>
      </c>
      <c r="O227" s="98">
        <v>0</v>
      </c>
      <c r="P227" s="98">
        <v>0</v>
      </c>
      <c r="Q227" s="98">
        <v>0</v>
      </c>
      <c r="R227" s="98">
        <v>0</v>
      </c>
      <c r="S227" s="98">
        <v>0</v>
      </c>
      <c r="T227" s="98">
        <v>0</v>
      </c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10"/>
      <c r="AF227" s="110"/>
      <c r="AG227" s="110"/>
      <c r="AH227" s="110"/>
      <c r="AI227" s="101"/>
      <c r="AJ227" s="110"/>
      <c r="AK227" s="21"/>
    </row>
    <row r="228" spans="1:37" x14ac:dyDescent="0.25">
      <c r="A228" s="108"/>
      <c r="B228" s="109"/>
      <c r="C228" s="110"/>
      <c r="D228" s="110"/>
      <c r="E228" s="110"/>
      <c r="F228" s="90" t="s">
        <v>17</v>
      </c>
      <c r="G228" s="98">
        <f t="shared" si="65"/>
        <v>0</v>
      </c>
      <c r="H228" s="98">
        <v>0</v>
      </c>
      <c r="I228" s="98">
        <v>0</v>
      </c>
      <c r="J228" s="98">
        <v>0</v>
      </c>
      <c r="K228" s="98">
        <v>0</v>
      </c>
      <c r="L228" s="98">
        <v>0</v>
      </c>
      <c r="M228" s="98">
        <v>0</v>
      </c>
      <c r="N228" s="98">
        <v>0</v>
      </c>
      <c r="O228" s="98">
        <v>0</v>
      </c>
      <c r="P228" s="98">
        <v>0</v>
      </c>
      <c r="Q228" s="98">
        <v>0</v>
      </c>
      <c r="R228" s="98">
        <v>0</v>
      </c>
      <c r="S228" s="98">
        <v>0</v>
      </c>
      <c r="T228" s="98">
        <v>0</v>
      </c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10"/>
      <c r="AF228" s="110"/>
      <c r="AG228" s="110"/>
      <c r="AH228" s="110"/>
      <c r="AI228" s="102"/>
      <c r="AJ228" s="110"/>
      <c r="AK228" s="21"/>
    </row>
    <row r="229" spans="1:37" ht="15" customHeight="1" x14ac:dyDescent="0.25">
      <c r="A229" s="108" t="s">
        <v>125</v>
      </c>
      <c r="B229" s="109" t="s">
        <v>178</v>
      </c>
      <c r="C229" s="110">
        <v>2016</v>
      </c>
      <c r="D229" s="110">
        <v>2026</v>
      </c>
      <c r="E229" s="110"/>
      <c r="F229" s="90" t="s">
        <v>12</v>
      </c>
      <c r="G229" s="98">
        <f t="shared" si="65"/>
        <v>730672</v>
      </c>
      <c r="H229" s="98">
        <f t="shared" ref="H229:T229" si="70">H230+H234</f>
        <v>0</v>
      </c>
      <c r="I229" s="98">
        <f t="shared" si="70"/>
        <v>0</v>
      </c>
      <c r="J229" s="98">
        <f t="shared" si="70"/>
        <v>218882</v>
      </c>
      <c r="K229" s="98">
        <f t="shared" si="70"/>
        <v>194644</v>
      </c>
      <c r="L229" s="98">
        <f t="shared" si="70"/>
        <v>210480</v>
      </c>
      <c r="M229" s="98">
        <f t="shared" si="70"/>
        <v>86666</v>
      </c>
      <c r="N229" s="98">
        <f t="shared" si="70"/>
        <v>0</v>
      </c>
      <c r="O229" s="98">
        <f t="shared" si="70"/>
        <v>0</v>
      </c>
      <c r="P229" s="98">
        <f t="shared" si="70"/>
        <v>0</v>
      </c>
      <c r="Q229" s="98">
        <f t="shared" si="70"/>
        <v>0</v>
      </c>
      <c r="R229" s="98">
        <f t="shared" si="70"/>
        <v>0</v>
      </c>
      <c r="S229" s="98">
        <f t="shared" si="70"/>
        <v>10000</v>
      </c>
      <c r="T229" s="98">
        <f t="shared" si="70"/>
        <v>10000</v>
      </c>
      <c r="U229" s="125" t="s">
        <v>144</v>
      </c>
      <c r="V229" s="125" t="s">
        <v>145</v>
      </c>
      <c r="W229" s="125"/>
      <c r="X229" s="125"/>
      <c r="Y229" s="125"/>
      <c r="Z229" s="125"/>
      <c r="AA229" s="125"/>
      <c r="AB229" s="125"/>
      <c r="AC229" s="125"/>
      <c r="AD229" s="125"/>
      <c r="AE229" s="110"/>
      <c r="AF229" s="110"/>
      <c r="AG229" s="110">
        <v>100</v>
      </c>
      <c r="AH229" s="110">
        <v>100</v>
      </c>
      <c r="AI229" s="118"/>
      <c r="AJ229" s="110"/>
      <c r="AK229" s="21"/>
    </row>
    <row r="230" spans="1:37" ht="30" customHeight="1" x14ac:dyDescent="0.25">
      <c r="A230" s="108"/>
      <c r="B230" s="109"/>
      <c r="C230" s="110"/>
      <c r="D230" s="110"/>
      <c r="E230" s="110"/>
      <c r="F230" s="90" t="s">
        <v>13</v>
      </c>
      <c r="G230" s="98">
        <f t="shared" si="65"/>
        <v>730672</v>
      </c>
      <c r="H230" s="98">
        <f t="shared" ref="H230:T230" si="71">SUM(H231:H233)</f>
        <v>0</v>
      </c>
      <c r="I230" s="98">
        <f t="shared" si="71"/>
        <v>0</v>
      </c>
      <c r="J230" s="98">
        <f t="shared" si="71"/>
        <v>218882</v>
      </c>
      <c r="K230" s="98">
        <f t="shared" si="71"/>
        <v>194644</v>
      </c>
      <c r="L230" s="98">
        <f t="shared" si="71"/>
        <v>210480</v>
      </c>
      <c r="M230" s="98">
        <f t="shared" si="71"/>
        <v>86666</v>
      </c>
      <c r="N230" s="98">
        <f t="shared" si="71"/>
        <v>0</v>
      </c>
      <c r="O230" s="98">
        <f t="shared" si="71"/>
        <v>0</v>
      </c>
      <c r="P230" s="98">
        <f t="shared" si="71"/>
        <v>0</v>
      </c>
      <c r="Q230" s="98">
        <f t="shared" si="71"/>
        <v>0</v>
      </c>
      <c r="R230" s="98">
        <f t="shared" si="71"/>
        <v>0</v>
      </c>
      <c r="S230" s="98">
        <f t="shared" si="71"/>
        <v>10000</v>
      </c>
      <c r="T230" s="98">
        <f t="shared" si="71"/>
        <v>10000</v>
      </c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10"/>
      <c r="AF230" s="110"/>
      <c r="AG230" s="110"/>
      <c r="AH230" s="110"/>
      <c r="AI230" s="101"/>
      <c r="AJ230" s="110"/>
      <c r="AK230" s="21"/>
    </row>
    <row r="231" spans="1:37" ht="30" x14ac:dyDescent="0.25">
      <c r="A231" s="108"/>
      <c r="B231" s="109"/>
      <c r="C231" s="110"/>
      <c r="D231" s="110"/>
      <c r="E231" s="110"/>
      <c r="F231" s="90" t="s">
        <v>14</v>
      </c>
      <c r="G231" s="98">
        <f t="shared" si="65"/>
        <v>730672</v>
      </c>
      <c r="H231" s="98">
        <v>0</v>
      </c>
      <c r="I231" s="98">
        <v>0</v>
      </c>
      <c r="J231" s="98">
        <v>218882</v>
      </c>
      <c r="K231" s="98">
        <v>194644</v>
      </c>
      <c r="L231" s="98">
        <v>210480</v>
      </c>
      <c r="M231" s="98">
        <v>86666</v>
      </c>
      <c r="N231" s="98">
        <v>0</v>
      </c>
      <c r="O231" s="98">
        <v>0</v>
      </c>
      <c r="P231" s="98">
        <v>0</v>
      </c>
      <c r="Q231" s="98">
        <v>0</v>
      </c>
      <c r="R231" s="98">
        <v>0</v>
      </c>
      <c r="S231" s="98">
        <v>10000</v>
      </c>
      <c r="T231" s="98">
        <v>10000</v>
      </c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10"/>
      <c r="AF231" s="110"/>
      <c r="AG231" s="110"/>
      <c r="AH231" s="110"/>
      <c r="AI231" s="101"/>
      <c r="AJ231" s="110"/>
      <c r="AK231" s="21"/>
    </row>
    <row r="232" spans="1:37" ht="30" x14ac:dyDescent="0.25">
      <c r="A232" s="108"/>
      <c r="B232" s="109"/>
      <c r="C232" s="110"/>
      <c r="D232" s="110"/>
      <c r="E232" s="110"/>
      <c r="F232" s="90" t="s">
        <v>15</v>
      </c>
      <c r="G232" s="98">
        <f t="shared" si="65"/>
        <v>0</v>
      </c>
      <c r="H232" s="98">
        <v>0</v>
      </c>
      <c r="I232" s="98">
        <v>0</v>
      </c>
      <c r="J232" s="98">
        <v>0</v>
      </c>
      <c r="K232" s="98">
        <v>0</v>
      </c>
      <c r="L232" s="98">
        <v>0</v>
      </c>
      <c r="M232" s="98">
        <v>0</v>
      </c>
      <c r="N232" s="98">
        <v>0</v>
      </c>
      <c r="O232" s="98">
        <v>0</v>
      </c>
      <c r="P232" s="98">
        <v>0</v>
      </c>
      <c r="Q232" s="98">
        <v>0</v>
      </c>
      <c r="R232" s="98">
        <v>0</v>
      </c>
      <c r="S232" s="98">
        <v>0</v>
      </c>
      <c r="T232" s="98">
        <v>0</v>
      </c>
      <c r="U232" s="125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10"/>
      <c r="AF232" s="110"/>
      <c r="AG232" s="110"/>
      <c r="AH232" s="110"/>
      <c r="AI232" s="101"/>
      <c r="AJ232" s="110"/>
      <c r="AK232" s="21"/>
    </row>
    <row r="233" spans="1:37" ht="30" x14ac:dyDescent="0.25">
      <c r="A233" s="108"/>
      <c r="B233" s="109"/>
      <c r="C233" s="110"/>
      <c r="D233" s="110"/>
      <c r="E233" s="110"/>
      <c r="F233" s="90" t="s">
        <v>16</v>
      </c>
      <c r="G233" s="98">
        <f t="shared" si="65"/>
        <v>0</v>
      </c>
      <c r="H233" s="98">
        <v>0</v>
      </c>
      <c r="I233" s="98">
        <v>0</v>
      </c>
      <c r="J233" s="98">
        <v>0</v>
      </c>
      <c r="K233" s="98">
        <v>0</v>
      </c>
      <c r="L233" s="98">
        <v>0</v>
      </c>
      <c r="M233" s="98">
        <v>0</v>
      </c>
      <c r="N233" s="98">
        <v>0</v>
      </c>
      <c r="O233" s="98">
        <v>0</v>
      </c>
      <c r="P233" s="98">
        <v>0</v>
      </c>
      <c r="Q233" s="98">
        <v>0</v>
      </c>
      <c r="R233" s="98">
        <v>0</v>
      </c>
      <c r="S233" s="98">
        <v>0</v>
      </c>
      <c r="T233" s="98">
        <v>0</v>
      </c>
      <c r="U233" s="125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10"/>
      <c r="AF233" s="110"/>
      <c r="AG233" s="110"/>
      <c r="AH233" s="110"/>
      <c r="AI233" s="101"/>
      <c r="AJ233" s="110"/>
      <c r="AK233" s="21"/>
    </row>
    <row r="234" spans="1:37" x14ac:dyDescent="0.25">
      <c r="A234" s="108"/>
      <c r="B234" s="109"/>
      <c r="C234" s="110"/>
      <c r="D234" s="110"/>
      <c r="E234" s="110"/>
      <c r="F234" s="90" t="s">
        <v>17</v>
      </c>
      <c r="G234" s="98">
        <f t="shared" si="65"/>
        <v>0</v>
      </c>
      <c r="H234" s="98">
        <v>0</v>
      </c>
      <c r="I234" s="98">
        <v>0</v>
      </c>
      <c r="J234" s="98">
        <v>0</v>
      </c>
      <c r="K234" s="98">
        <v>0</v>
      </c>
      <c r="L234" s="98">
        <v>0</v>
      </c>
      <c r="M234" s="98">
        <v>0</v>
      </c>
      <c r="N234" s="98">
        <v>0</v>
      </c>
      <c r="O234" s="98">
        <v>0</v>
      </c>
      <c r="P234" s="98">
        <v>0</v>
      </c>
      <c r="Q234" s="98">
        <v>0</v>
      </c>
      <c r="R234" s="98">
        <v>0</v>
      </c>
      <c r="S234" s="98">
        <v>0</v>
      </c>
      <c r="T234" s="98">
        <v>0</v>
      </c>
      <c r="U234" s="125"/>
      <c r="V234" s="125"/>
      <c r="W234" s="125"/>
      <c r="X234" s="125"/>
      <c r="Y234" s="125"/>
      <c r="Z234" s="125"/>
      <c r="AA234" s="125"/>
      <c r="AB234" s="125"/>
      <c r="AC234" s="125"/>
      <c r="AD234" s="125"/>
      <c r="AE234" s="110"/>
      <c r="AF234" s="110"/>
      <c r="AG234" s="110"/>
      <c r="AH234" s="110"/>
      <c r="AI234" s="102"/>
      <c r="AJ234" s="110"/>
      <c r="AK234" s="21"/>
    </row>
    <row r="235" spans="1:37" x14ac:dyDescent="0.25">
      <c r="A235" s="108" t="s">
        <v>169</v>
      </c>
      <c r="B235" s="109" t="s">
        <v>179</v>
      </c>
      <c r="C235" s="110">
        <v>2021</v>
      </c>
      <c r="D235" s="110">
        <v>2026</v>
      </c>
      <c r="E235" s="110"/>
      <c r="F235" s="90" t="s">
        <v>12</v>
      </c>
      <c r="G235" s="98">
        <f t="shared" si="65"/>
        <v>29853</v>
      </c>
      <c r="H235" s="98">
        <f t="shared" ref="H235:T235" si="72">H236+H240</f>
        <v>0</v>
      </c>
      <c r="I235" s="98">
        <f t="shared" si="72"/>
        <v>0</v>
      </c>
      <c r="J235" s="98">
        <f t="shared" si="72"/>
        <v>0</v>
      </c>
      <c r="K235" s="98">
        <f t="shared" si="72"/>
        <v>0</v>
      </c>
      <c r="L235" s="98">
        <f t="shared" si="72"/>
        <v>0</v>
      </c>
      <c r="M235" s="98">
        <f t="shared" si="72"/>
        <v>0</v>
      </c>
      <c r="N235" s="98">
        <f t="shared" si="72"/>
        <v>0</v>
      </c>
      <c r="O235" s="98">
        <f t="shared" si="72"/>
        <v>29853</v>
      </c>
      <c r="P235" s="98">
        <f t="shared" si="72"/>
        <v>0</v>
      </c>
      <c r="Q235" s="98">
        <f t="shared" si="72"/>
        <v>0</v>
      </c>
      <c r="R235" s="98">
        <f t="shared" si="72"/>
        <v>0</v>
      </c>
      <c r="S235" s="98">
        <f t="shared" si="72"/>
        <v>0</v>
      </c>
      <c r="T235" s="98">
        <f t="shared" si="72"/>
        <v>0</v>
      </c>
      <c r="U235" s="125" t="s">
        <v>144</v>
      </c>
      <c r="V235" s="125" t="s">
        <v>145</v>
      </c>
      <c r="W235" s="125"/>
      <c r="X235" s="125"/>
      <c r="Y235" s="125"/>
      <c r="Z235" s="125"/>
      <c r="AA235" s="125"/>
      <c r="AB235" s="125"/>
      <c r="AC235" s="125"/>
      <c r="AD235" s="125"/>
      <c r="AE235" s="110"/>
      <c r="AF235" s="110"/>
      <c r="AG235" s="110"/>
      <c r="AH235" s="110"/>
      <c r="AI235" s="118"/>
      <c r="AJ235" s="110"/>
      <c r="AK235" s="21"/>
    </row>
    <row r="236" spans="1:37" ht="30" x14ac:dyDescent="0.25">
      <c r="A236" s="108"/>
      <c r="B236" s="109"/>
      <c r="C236" s="110"/>
      <c r="D236" s="110"/>
      <c r="E236" s="110"/>
      <c r="F236" s="90" t="s">
        <v>13</v>
      </c>
      <c r="G236" s="98">
        <f t="shared" si="65"/>
        <v>29853</v>
      </c>
      <c r="H236" s="98">
        <f>SUM(H237:H239)</f>
        <v>0</v>
      </c>
      <c r="I236" s="98">
        <f t="shared" ref="I236:R236" si="73">SUM(I237:I239)</f>
        <v>0</v>
      </c>
      <c r="J236" s="98">
        <f t="shared" si="73"/>
        <v>0</v>
      </c>
      <c r="K236" s="98">
        <f t="shared" si="73"/>
        <v>0</v>
      </c>
      <c r="L236" s="98">
        <f t="shared" si="73"/>
        <v>0</v>
      </c>
      <c r="M236" s="98">
        <f t="shared" si="73"/>
        <v>0</v>
      </c>
      <c r="N236" s="98">
        <f t="shared" si="73"/>
        <v>0</v>
      </c>
      <c r="O236" s="98">
        <f t="shared" si="73"/>
        <v>29853</v>
      </c>
      <c r="P236" s="98">
        <f t="shared" si="73"/>
        <v>0</v>
      </c>
      <c r="Q236" s="98">
        <f t="shared" si="73"/>
        <v>0</v>
      </c>
      <c r="R236" s="98">
        <f t="shared" si="73"/>
        <v>0</v>
      </c>
      <c r="S236" s="98">
        <f>SUM(S237:S239)</f>
        <v>0</v>
      </c>
      <c r="T236" s="98">
        <f>SUM(T237:T239)</f>
        <v>0</v>
      </c>
      <c r="U236" s="125"/>
      <c r="V236" s="125"/>
      <c r="W236" s="125"/>
      <c r="X236" s="125"/>
      <c r="Y236" s="125"/>
      <c r="Z236" s="125"/>
      <c r="AA236" s="125"/>
      <c r="AB236" s="125"/>
      <c r="AC236" s="125"/>
      <c r="AD236" s="125"/>
      <c r="AE236" s="110"/>
      <c r="AF236" s="110"/>
      <c r="AG236" s="110"/>
      <c r="AH236" s="110"/>
      <c r="AI236" s="101"/>
      <c r="AJ236" s="110"/>
      <c r="AK236" s="21"/>
    </row>
    <row r="237" spans="1:37" ht="30" x14ac:dyDescent="0.25">
      <c r="A237" s="108"/>
      <c r="B237" s="109"/>
      <c r="C237" s="110"/>
      <c r="D237" s="110"/>
      <c r="E237" s="110"/>
      <c r="F237" s="90" t="s">
        <v>14</v>
      </c>
      <c r="G237" s="98">
        <f t="shared" si="65"/>
        <v>29853</v>
      </c>
      <c r="H237" s="98">
        <v>0</v>
      </c>
      <c r="I237" s="98">
        <v>0</v>
      </c>
      <c r="J237" s="98">
        <v>0</v>
      </c>
      <c r="K237" s="98">
        <v>0</v>
      </c>
      <c r="L237" s="98">
        <v>0</v>
      </c>
      <c r="M237" s="98">
        <v>0</v>
      </c>
      <c r="N237" s="98">
        <v>0</v>
      </c>
      <c r="O237" s="98">
        <v>29853</v>
      </c>
      <c r="P237" s="98">
        <v>0</v>
      </c>
      <c r="Q237" s="98">
        <v>0</v>
      </c>
      <c r="R237" s="98">
        <v>0</v>
      </c>
      <c r="S237" s="98">
        <v>0</v>
      </c>
      <c r="T237" s="98">
        <v>0</v>
      </c>
      <c r="U237" s="125"/>
      <c r="V237" s="125"/>
      <c r="W237" s="125"/>
      <c r="X237" s="125"/>
      <c r="Y237" s="125"/>
      <c r="Z237" s="125"/>
      <c r="AA237" s="125"/>
      <c r="AB237" s="125"/>
      <c r="AC237" s="125"/>
      <c r="AD237" s="125"/>
      <c r="AE237" s="110"/>
      <c r="AF237" s="110"/>
      <c r="AG237" s="110"/>
      <c r="AH237" s="110"/>
      <c r="AI237" s="101"/>
      <c r="AJ237" s="110"/>
      <c r="AK237" s="21"/>
    </row>
    <row r="238" spans="1:37" ht="30" x14ac:dyDescent="0.25">
      <c r="A238" s="108"/>
      <c r="B238" s="109"/>
      <c r="C238" s="110"/>
      <c r="D238" s="110"/>
      <c r="E238" s="110"/>
      <c r="F238" s="90" t="s">
        <v>15</v>
      </c>
      <c r="G238" s="98">
        <f t="shared" si="65"/>
        <v>0</v>
      </c>
      <c r="H238" s="98">
        <v>0</v>
      </c>
      <c r="I238" s="98">
        <v>0</v>
      </c>
      <c r="J238" s="98">
        <v>0</v>
      </c>
      <c r="K238" s="98">
        <v>0</v>
      </c>
      <c r="L238" s="98">
        <v>0</v>
      </c>
      <c r="M238" s="98">
        <v>0</v>
      </c>
      <c r="N238" s="98">
        <v>0</v>
      </c>
      <c r="O238" s="98">
        <v>0</v>
      </c>
      <c r="P238" s="98">
        <v>0</v>
      </c>
      <c r="Q238" s="98">
        <v>0</v>
      </c>
      <c r="R238" s="98">
        <v>0</v>
      </c>
      <c r="S238" s="98">
        <v>0</v>
      </c>
      <c r="T238" s="98">
        <v>0</v>
      </c>
      <c r="U238" s="125"/>
      <c r="V238" s="125"/>
      <c r="W238" s="125"/>
      <c r="X238" s="125"/>
      <c r="Y238" s="125"/>
      <c r="Z238" s="125"/>
      <c r="AA238" s="125"/>
      <c r="AB238" s="125"/>
      <c r="AC238" s="125"/>
      <c r="AD238" s="125"/>
      <c r="AE238" s="110"/>
      <c r="AF238" s="110"/>
      <c r="AG238" s="110"/>
      <c r="AH238" s="110"/>
      <c r="AI238" s="101"/>
      <c r="AJ238" s="110"/>
      <c r="AK238" s="21"/>
    </row>
    <row r="239" spans="1:37" ht="30" x14ac:dyDescent="0.25">
      <c r="A239" s="108"/>
      <c r="B239" s="109"/>
      <c r="C239" s="110"/>
      <c r="D239" s="110"/>
      <c r="E239" s="110"/>
      <c r="F239" s="90" t="s">
        <v>16</v>
      </c>
      <c r="G239" s="98">
        <f t="shared" si="65"/>
        <v>0</v>
      </c>
      <c r="H239" s="98">
        <v>0</v>
      </c>
      <c r="I239" s="98">
        <v>0</v>
      </c>
      <c r="J239" s="98">
        <v>0</v>
      </c>
      <c r="K239" s="98">
        <v>0</v>
      </c>
      <c r="L239" s="98">
        <v>0</v>
      </c>
      <c r="M239" s="98">
        <v>0</v>
      </c>
      <c r="N239" s="98">
        <v>0</v>
      </c>
      <c r="O239" s="98">
        <v>0</v>
      </c>
      <c r="P239" s="98">
        <v>0</v>
      </c>
      <c r="Q239" s="98">
        <v>0</v>
      </c>
      <c r="R239" s="98">
        <v>0</v>
      </c>
      <c r="S239" s="98">
        <v>0</v>
      </c>
      <c r="T239" s="98">
        <v>0</v>
      </c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10"/>
      <c r="AF239" s="110"/>
      <c r="AG239" s="110"/>
      <c r="AH239" s="110"/>
      <c r="AI239" s="101"/>
      <c r="AJ239" s="110"/>
      <c r="AK239" s="21"/>
    </row>
    <row r="240" spans="1:37" x14ac:dyDescent="0.25">
      <c r="A240" s="108"/>
      <c r="B240" s="109"/>
      <c r="C240" s="110"/>
      <c r="D240" s="110"/>
      <c r="E240" s="110"/>
      <c r="F240" s="90" t="s">
        <v>17</v>
      </c>
      <c r="G240" s="98">
        <f t="shared" si="65"/>
        <v>0</v>
      </c>
      <c r="H240" s="98">
        <v>0</v>
      </c>
      <c r="I240" s="98">
        <v>0</v>
      </c>
      <c r="J240" s="98">
        <v>0</v>
      </c>
      <c r="K240" s="98">
        <v>0</v>
      </c>
      <c r="L240" s="98">
        <v>0</v>
      </c>
      <c r="M240" s="98">
        <v>0</v>
      </c>
      <c r="N240" s="98">
        <v>0</v>
      </c>
      <c r="O240" s="98">
        <v>0</v>
      </c>
      <c r="P240" s="98">
        <v>0</v>
      </c>
      <c r="Q240" s="98">
        <v>0</v>
      </c>
      <c r="R240" s="98">
        <v>0</v>
      </c>
      <c r="S240" s="98">
        <v>0</v>
      </c>
      <c r="T240" s="98">
        <v>0</v>
      </c>
      <c r="U240" s="125"/>
      <c r="V240" s="125"/>
      <c r="W240" s="125"/>
      <c r="X240" s="125"/>
      <c r="Y240" s="125"/>
      <c r="Z240" s="125"/>
      <c r="AA240" s="125"/>
      <c r="AB240" s="125"/>
      <c r="AC240" s="125"/>
      <c r="AD240" s="125"/>
      <c r="AE240" s="110"/>
      <c r="AF240" s="110"/>
      <c r="AG240" s="110"/>
      <c r="AH240" s="110"/>
      <c r="AI240" s="102"/>
      <c r="AJ240" s="110"/>
      <c r="AK240" s="21"/>
    </row>
    <row r="241" spans="1:37" x14ac:dyDescent="0.25">
      <c r="A241" s="122" t="s">
        <v>183</v>
      </c>
      <c r="B241" s="123" t="s">
        <v>184</v>
      </c>
      <c r="C241" s="118">
        <v>2024</v>
      </c>
      <c r="D241" s="118">
        <v>2024</v>
      </c>
      <c r="E241" s="118"/>
      <c r="F241" s="90" t="s">
        <v>12</v>
      </c>
      <c r="G241" s="98">
        <f>Q241+R241+S241+T241</f>
        <v>1365000</v>
      </c>
      <c r="H241" s="98"/>
      <c r="I241" s="98"/>
      <c r="J241" s="98"/>
      <c r="K241" s="98"/>
      <c r="L241" s="98"/>
      <c r="M241" s="98"/>
      <c r="N241" s="98"/>
      <c r="O241" s="98"/>
      <c r="P241" s="98"/>
      <c r="Q241" s="98">
        <v>0</v>
      </c>
      <c r="R241" s="98">
        <f>R242</f>
        <v>1365000</v>
      </c>
      <c r="S241" s="98"/>
      <c r="T241" s="98">
        <v>0</v>
      </c>
      <c r="U241" s="124" t="s">
        <v>144</v>
      </c>
      <c r="V241" s="124" t="s">
        <v>145</v>
      </c>
      <c r="W241" s="90"/>
      <c r="X241" s="90"/>
      <c r="Y241" s="90"/>
      <c r="Z241" s="90"/>
      <c r="AA241" s="90"/>
      <c r="AB241" s="90"/>
      <c r="AC241" s="90"/>
      <c r="AD241" s="90"/>
      <c r="AE241" s="84"/>
      <c r="AF241" s="84"/>
      <c r="AG241" s="118"/>
      <c r="AH241" s="118"/>
      <c r="AI241" s="117"/>
      <c r="AJ241" s="118"/>
      <c r="AK241" s="21"/>
    </row>
    <row r="242" spans="1:37" ht="30" x14ac:dyDescent="0.25">
      <c r="A242" s="101"/>
      <c r="B242" s="120"/>
      <c r="C242" s="101"/>
      <c r="D242" s="101"/>
      <c r="E242" s="101"/>
      <c r="F242" s="90" t="s">
        <v>13</v>
      </c>
      <c r="G242" s="98">
        <f t="shared" ref="G242:G246" si="74">Q242+R242+S242+T242</f>
        <v>1365000</v>
      </c>
      <c r="H242" s="98"/>
      <c r="I242" s="98"/>
      <c r="J242" s="98"/>
      <c r="K242" s="98"/>
      <c r="L242" s="98"/>
      <c r="M242" s="98"/>
      <c r="N242" s="98"/>
      <c r="O242" s="98"/>
      <c r="P242" s="98"/>
      <c r="Q242" s="98">
        <v>0</v>
      </c>
      <c r="R242" s="98">
        <f>R243+R244</f>
        <v>1365000</v>
      </c>
      <c r="S242" s="98">
        <v>0</v>
      </c>
      <c r="T242" s="98">
        <v>0</v>
      </c>
      <c r="U242" s="115"/>
      <c r="V242" s="115"/>
      <c r="W242" s="90"/>
      <c r="X242" s="90"/>
      <c r="Y242" s="90"/>
      <c r="Z242" s="90"/>
      <c r="AA242" s="90"/>
      <c r="AB242" s="90"/>
      <c r="AC242" s="90"/>
      <c r="AD242" s="90"/>
      <c r="AE242" s="84"/>
      <c r="AF242" s="84"/>
      <c r="AG242" s="101"/>
      <c r="AH242" s="101"/>
      <c r="AI242" s="101"/>
      <c r="AJ242" s="101"/>
      <c r="AK242" s="21"/>
    </row>
    <row r="243" spans="1:37" ht="30" x14ac:dyDescent="0.25">
      <c r="A243" s="101"/>
      <c r="B243" s="120"/>
      <c r="C243" s="101"/>
      <c r="D243" s="101"/>
      <c r="E243" s="101"/>
      <c r="F243" s="90" t="s">
        <v>14</v>
      </c>
      <c r="G243" s="98">
        <f t="shared" si="74"/>
        <v>0</v>
      </c>
      <c r="H243" s="98"/>
      <c r="I243" s="98"/>
      <c r="J243" s="98"/>
      <c r="K243" s="98"/>
      <c r="L243" s="98"/>
      <c r="M243" s="98"/>
      <c r="N243" s="98"/>
      <c r="O243" s="98"/>
      <c r="P243" s="98"/>
      <c r="Q243" s="98">
        <v>0</v>
      </c>
      <c r="R243" s="98">
        <v>0</v>
      </c>
      <c r="S243" s="98">
        <v>0</v>
      </c>
      <c r="T243" s="98">
        <v>0</v>
      </c>
      <c r="U243" s="115"/>
      <c r="V243" s="115"/>
      <c r="W243" s="90"/>
      <c r="X243" s="90"/>
      <c r="Y243" s="90"/>
      <c r="Z243" s="90"/>
      <c r="AA243" s="90"/>
      <c r="AB243" s="90"/>
      <c r="AC243" s="90"/>
      <c r="AD243" s="90"/>
      <c r="AE243" s="84"/>
      <c r="AF243" s="84"/>
      <c r="AG243" s="101"/>
      <c r="AH243" s="101"/>
      <c r="AI243" s="101"/>
      <c r="AJ243" s="101"/>
      <c r="AK243" s="21"/>
    </row>
    <row r="244" spans="1:37" ht="30" x14ac:dyDescent="0.25">
      <c r="A244" s="101"/>
      <c r="B244" s="120"/>
      <c r="C244" s="101"/>
      <c r="D244" s="101"/>
      <c r="E244" s="101"/>
      <c r="F244" s="90" t="s">
        <v>15</v>
      </c>
      <c r="G244" s="98">
        <f t="shared" si="74"/>
        <v>1365000</v>
      </c>
      <c r="H244" s="98"/>
      <c r="I244" s="98"/>
      <c r="J244" s="98"/>
      <c r="K244" s="98"/>
      <c r="L244" s="98"/>
      <c r="M244" s="98"/>
      <c r="N244" s="98"/>
      <c r="O244" s="98"/>
      <c r="P244" s="98"/>
      <c r="Q244" s="98">
        <v>0</v>
      </c>
      <c r="R244" s="98">
        <v>1365000</v>
      </c>
      <c r="S244" s="98">
        <v>0</v>
      </c>
      <c r="T244" s="98">
        <v>0</v>
      </c>
      <c r="U244" s="115"/>
      <c r="V244" s="115"/>
      <c r="W244" s="90"/>
      <c r="X244" s="90"/>
      <c r="Y244" s="90"/>
      <c r="Z244" s="90"/>
      <c r="AA244" s="90"/>
      <c r="AB244" s="90"/>
      <c r="AC244" s="90"/>
      <c r="AD244" s="90"/>
      <c r="AE244" s="84"/>
      <c r="AF244" s="84"/>
      <c r="AG244" s="101"/>
      <c r="AH244" s="101"/>
      <c r="AI244" s="101"/>
      <c r="AJ244" s="101"/>
      <c r="AK244" s="21"/>
    </row>
    <row r="245" spans="1:37" ht="30" x14ac:dyDescent="0.25">
      <c r="A245" s="101"/>
      <c r="B245" s="120"/>
      <c r="C245" s="101"/>
      <c r="D245" s="101"/>
      <c r="E245" s="101"/>
      <c r="F245" s="90" t="s">
        <v>16</v>
      </c>
      <c r="G245" s="98">
        <f t="shared" si="74"/>
        <v>0</v>
      </c>
      <c r="H245" s="98"/>
      <c r="I245" s="98"/>
      <c r="J245" s="98"/>
      <c r="K245" s="98"/>
      <c r="L245" s="98"/>
      <c r="M245" s="98"/>
      <c r="N245" s="98"/>
      <c r="O245" s="98"/>
      <c r="P245" s="98"/>
      <c r="Q245" s="98">
        <v>0</v>
      </c>
      <c r="R245" s="98">
        <v>0</v>
      </c>
      <c r="S245" s="98">
        <v>0</v>
      </c>
      <c r="T245" s="98">
        <v>0</v>
      </c>
      <c r="U245" s="115"/>
      <c r="V245" s="115"/>
      <c r="W245" s="90"/>
      <c r="X245" s="90"/>
      <c r="Y245" s="90"/>
      <c r="Z245" s="90"/>
      <c r="AA245" s="90"/>
      <c r="AB245" s="90"/>
      <c r="AC245" s="90"/>
      <c r="AD245" s="90"/>
      <c r="AE245" s="84"/>
      <c r="AF245" s="84"/>
      <c r="AG245" s="101"/>
      <c r="AH245" s="101"/>
      <c r="AI245" s="101"/>
      <c r="AJ245" s="101"/>
      <c r="AK245" s="21"/>
    </row>
    <row r="246" spans="1:37" x14ac:dyDescent="0.25">
      <c r="A246" s="101"/>
      <c r="B246" s="120"/>
      <c r="C246" s="101"/>
      <c r="D246" s="101"/>
      <c r="E246" s="101"/>
      <c r="F246" s="90" t="s">
        <v>17</v>
      </c>
      <c r="G246" s="98">
        <f t="shared" si="74"/>
        <v>0</v>
      </c>
      <c r="H246" s="98"/>
      <c r="I246" s="98"/>
      <c r="J246" s="98"/>
      <c r="K246" s="98"/>
      <c r="L246" s="98"/>
      <c r="M246" s="98"/>
      <c r="N246" s="98"/>
      <c r="O246" s="98"/>
      <c r="P246" s="98"/>
      <c r="Q246" s="98">
        <v>0</v>
      </c>
      <c r="R246" s="98">
        <v>0</v>
      </c>
      <c r="S246" s="98">
        <v>0</v>
      </c>
      <c r="T246" s="98">
        <v>0</v>
      </c>
      <c r="U246" s="116"/>
      <c r="V246" s="116"/>
      <c r="W246" s="90"/>
      <c r="X246" s="90"/>
      <c r="Y246" s="90"/>
      <c r="Z246" s="90"/>
      <c r="AA246" s="90"/>
      <c r="AB246" s="90"/>
      <c r="AC246" s="90"/>
      <c r="AD246" s="90"/>
      <c r="AE246" s="84"/>
      <c r="AF246" s="84"/>
      <c r="AG246" s="102"/>
      <c r="AH246" s="102"/>
      <c r="AI246" s="101"/>
      <c r="AJ246" s="102"/>
      <c r="AK246" s="21"/>
    </row>
    <row r="247" spans="1:37" x14ac:dyDescent="0.25">
      <c r="A247" s="102"/>
      <c r="B247" s="121"/>
      <c r="C247" s="102"/>
      <c r="D247" s="102"/>
      <c r="E247" s="102"/>
      <c r="F247" s="90"/>
      <c r="G247" s="98"/>
      <c r="H247" s="98"/>
      <c r="I247" s="98"/>
      <c r="J247" s="98"/>
      <c r="K247" s="98"/>
      <c r="L247" s="98"/>
      <c r="M247" s="98"/>
      <c r="N247" s="98"/>
      <c r="O247" s="98"/>
      <c r="P247" s="98"/>
      <c r="Q247" s="98"/>
      <c r="R247" s="98"/>
      <c r="S247" s="98"/>
      <c r="T247" s="98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84"/>
      <c r="AF247" s="84"/>
      <c r="AG247" s="84"/>
      <c r="AH247" s="84"/>
      <c r="AI247" s="87"/>
      <c r="AJ247" s="84"/>
      <c r="AK247" s="21"/>
    </row>
    <row r="248" spans="1:37" s="65" customFormat="1" x14ac:dyDescent="0.25">
      <c r="A248" s="99" t="s">
        <v>37</v>
      </c>
      <c r="B248" s="99"/>
      <c r="C248" s="99"/>
      <c r="D248" s="99"/>
      <c r="E248" s="99"/>
      <c r="F248" s="89" t="s">
        <v>12</v>
      </c>
      <c r="G248" s="96">
        <f t="shared" ref="G248:T253" si="75">G169</f>
        <v>92828682.270000011</v>
      </c>
      <c r="H248" s="96">
        <f t="shared" si="75"/>
        <v>5788781.0300000003</v>
      </c>
      <c r="I248" s="96">
        <f t="shared" si="75"/>
        <v>7020791.6500000004</v>
      </c>
      <c r="J248" s="96">
        <f t="shared" si="75"/>
        <v>5424287.7599999998</v>
      </c>
      <c r="K248" s="96">
        <f t="shared" si="75"/>
        <v>5814410.1899999995</v>
      </c>
      <c r="L248" s="96">
        <f t="shared" si="75"/>
        <v>6018063.3899999997</v>
      </c>
      <c r="M248" s="96">
        <f t="shared" si="75"/>
        <v>6750424.5499999998</v>
      </c>
      <c r="N248" s="96">
        <f t="shared" si="75"/>
        <v>7978563.7600000007</v>
      </c>
      <c r="O248" s="96">
        <f t="shared" si="75"/>
        <v>7164503.5900000017</v>
      </c>
      <c r="P248" s="96">
        <f t="shared" si="75"/>
        <v>7381596.8400000008</v>
      </c>
      <c r="Q248" s="96">
        <f t="shared" si="75"/>
        <v>7758608.79</v>
      </c>
      <c r="R248" s="96">
        <f t="shared" si="75"/>
        <v>13039981.850000001</v>
      </c>
      <c r="S248" s="96">
        <f t="shared" si="75"/>
        <v>6517633.0999999996</v>
      </c>
      <c r="T248" s="96">
        <f t="shared" si="75"/>
        <v>6372462.2699999996</v>
      </c>
      <c r="U248" s="99"/>
      <c r="V248" s="99"/>
      <c r="W248" s="99"/>
      <c r="X248" s="99"/>
      <c r="Y248" s="99"/>
      <c r="Z248" s="99"/>
      <c r="AA248" s="99"/>
      <c r="AB248" s="99"/>
      <c r="AC248" s="99"/>
      <c r="AD248" s="99"/>
      <c r="AE248" s="99"/>
      <c r="AF248" s="99"/>
      <c r="AG248" s="99"/>
      <c r="AH248" s="99"/>
      <c r="AI248" s="100"/>
      <c r="AJ248" s="99"/>
      <c r="AK248" s="64"/>
    </row>
    <row r="249" spans="1:37" s="65" customFormat="1" ht="30" customHeight="1" x14ac:dyDescent="0.25">
      <c r="A249" s="99"/>
      <c r="B249" s="99"/>
      <c r="C249" s="99"/>
      <c r="D249" s="99"/>
      <c r="E249" s="99"/>
      <c r="F249" s="89" t="s">
        <v>13</v>
      </c>
      <c r="G249" s="96">
        <f t="shared" si="75"/>
        <v>92828682.270000011</v>
      </c>
      <c r="H249" s="96">
        <f t="shared" si="75"/>
        <v>5788781.0300000003</v>
      </c>
      <c r="I249" s="96">
        <f t="shared" si="75"/>
        <v>7020791.6500000004</v>
      </c>
      <c r="J249" s="96">
        <f t="shared" si="75"/>
        <v>5424287.7599999998</v>
      </c>
      <c r="K249" s="96">
        <f t="shared" si="75"/>
        <v>5814410.1899999995</v>
      </c>
      <c r="L249" s="96">
        <f t="shared" si="75"/>
        <v>6018063.3899999997</v>
      </c>
      <c r="M249" s="96">
        <f t="shared" si="75"/>
        <v>6750424.5499999998</v>
      </c>
      <c r="N249" s="96">
        <f t="shared" si="75"/>
        <v>7978563.7600000007</v>
      </c>
      <c r="O249" s="96">
        <f t="shared" si="75"/>
        <v>7164503.5900000017</v>
      </c>
      <c r="P249" s="96">
        <f t="shared" si="75"/>
        <v>7381596.8400000008</v>
      </c>
      <c r="Q249" s="96">
        <f t="shared" si="75"/>
        <v>7758608.79</v>
      </c>
      <c r="R249" s="96">
        <f t="shared" si="75"/>
        <v>13039981.850000001</v>
      </c>
      <c r="S249" s="96">
        <f t="shared" si="75"/>
        <v>6517633.0999999996</v>
      </c>
      <c r="T249" s="96">
        <f t="shared" si="75"/>
        <v>6372462.2699999996</v>
      </c>
      <c r="U249" s="99"/>
      <c r="V249" s="99"/>
      <c r="W249" s="99"/>
      <c r="X249" s="99"/>
      <c r="Y249" s="99"/>
      <c r="Z249" s="99"/>
      <c r="AA249" s="99"/>
      <c r="AB249" s="99"/>
      <c r="AC249" s="99"/>
      <c r="AD249" s="99"/>
      <c r="AE249" s="99"/>
      <c r="AF249" s="99"/>
      <c r="AG249" s="99"/>
      <c r="AH249" s="99"/>
      <c r="AI249" s="101"/>
      <c r="AJ249" s="99"/>
      <c r="AK249" s="64"/>
    </row>
    <row r="250" spans="1:37" s="65" customFormat="1" ht="28.5" x14ac:dyDescent="0.25">
      <c r="A250" s="99"/>
      <c r="B250" s="99"/>
      <c r="C250" s="99"/>
      <c r="D250" s="99"/>
      <c r="E250" s="99"/>
      <c r="F250" s="89" t="s">
        <v>14</v>
      </c>
      <c r="G250" s="96">
        <f t="shared" si="75"/>
        <v>78779114.060000017</v>
      </c>
      <c r="H250" s="96">
        <f t="shared" si="75"/>
        <v>5687676.0300000003</v>
      </c>
      <c r="I250" s="96">
        <f t="shared" si="75"/>
        <v>6907738.6500000004</v>
      </c>
      <c r="J250" s="96">
        <f t="shared" si="75"/>
        <v>5319594.76</v>
      </c>
      <c r="K250" s="96">
        <f t="shared" si="75"/>
        <v>5713228.1899999995</v>
      </c>
      <c r="L250" s="96">
        <f t="shared" si="75"/>
        <v>5902325.3899999997</v>
      </c>
      <c r="M250" s="96">
        <f t="shared" si="75"/>
        <v>1979038.17</v>
      </c>
      <c r="N250" s="96">
        <f t="shared" si="75"/>
        <v>1655684.9300000002</v>
      </c>
      <c r="O250" s="96">
        <f t="shared" si="75"/>
        <v>7030464.5900000017</v>
      </c>
      <c r="P250" s="96">
        <f t="shared" si="75"/>
        <v>7236260.8400000008</v>
      </c>
      <c r="Q250" s="96">
        <f t="shared" si="75"/>
        <v>7599350.79</v>
      </c>
      <c r="R250" s="96">
        <f t="shared" si="75"/>
        <v>11287529.350000001</v>
      </c>
      <c r="S250" s="96">
        <f t="shared" si="75"/>
        <v>6312445.0999999996</v>
      </c>
      <c r="T250" s="96">
        <f t="shared" si="75"/>
        <v>6147777.2699999996</v>
      </c>
      <c r="U250" s="99"/>
      <c r="V250" s="99"/>
      <c r="W250" s="99"/>
      <c r="X250" s="99"/>
      <c r="Y250" s="99"/>
      <c r="Z250" s="99"/>
      <c r="AA250" s="99"/>
      <c r="AB250" s="99"/>
      <c r="AC250" s="99"/>
      <c r="AD250" s="99"/>
      <c r="AE250" s="99"/>
      <c r="AF250" s="99"/>
      <c r="AG250" s="99"/>
      <c r="AH250" s="99"/>
      <c r="AI250" s="101"/>
      <c r="AJ250" s="99"/>
      <c r="AK250" s="64"/>
    </row>
    <row r="251" spans="1:37" s="65" customFormat="1" ht="28.5" x14ac:dyDescent="0.25">
      <c r="A251" s="99"/>
      <c r="B251" s="99"/>
      <c r="C251" s="99"/>
      <c r="D251" s="99"/>
      <c r="E251" s="99"/>
      <c r="F251" s="89" t="s">
        <v>15</v>
      </c>
      <c r="G251" s="96">
        <f t="shared" si="75"/>
        <v>14049568.210000001</v>
      </c>
      <c r="H251" s="96">
        <f t="shared" si="75"/>
        <v>101105</v>
      </c>
      <c r="I251" s="96">
        <f t="shared" si="75"/>
        <v>113053</v>
      </c>
      <c r="J251" s="96">
        <f t="shared" si="75"/>
        <v>104693</v>
      </c>
      <c r="K251" s="96">
        <f t="shared" si="75"/>
        <v>101182</v>
      </c>
      <c r="L251" s="96">
        <f t="shared" si="75"/>
        <v>115738</v>
      </c>
      <c r="M251" s="96">
        <f t="shared" si="75"/>
        <v>4771386.38</v>
      </c>
      <c r="N251" s="96">
        <f t="shared" si="75"/>
        <v>6322878.8300000001</v>
      </c>
      <c r="O251" s="96">
        <f t="shared" si="75"/>
        <v>134039</v>
      </c>
      <c r="P251" s="96">
        <f t="shared" si="75"/>
        <v>145336</v>
      </c>
      <c r="Q251" s="96">
        <f t="shared" si="75"/>
        <v>159258</v>
      </c>
      <c r="R251" s="96">
        <f t="shared" si="75"/>
        <v>1752452.5</v>
      </c>
      <c r="S251" s="96">
        <f t="shared" si="75"/>
        <v>205188</v>
      </c>
      <c r="T251" s="96">
        <f t="shared" si="75"/>
        <v>224685</v>
      </c>
      <c r="U251" s="99"/>
      <c r="V251" s="99"/>
      <c r="W251" s="99"/>
      <c r="X251" s="99"/>
      <c r="Y251" s="99"/>
      <c r="Z251" s="99"/>
      <c r="AA251" s="99"/>
      <c r="AB251" s="99"/>
      <c r="AC251" s="99"/>
      <c r="AD251" s="99"/>
      <c r="AE251" s="99"/>
      <c r="AF251" s="99"/>
      <c r="AG251" s="99"/>
      <c r="AH251" s="99"/>
      <c r="AI251" s="101"/>
      <c r="AJ251" s="99"/>
      <c r="AK251" s="64"/>
    </row>
    <row r="252" spans="1:37" s="65" customFormat="1" ht="28.5" x14ac:dyDescent="0.25">
      <c r="A252" s="99"/>
      <c r="B252" s="99"/>
      <c r="C252" s="99"/>
      <c r="D252" s="99"/>
      <c r="E252" s="99"/>
      <c r="F252" s="89" t="s">
        <v>16</v>
      </c>
      <c r="G252" s="96">
        <f t="shared" si="75"/>
        <v>0</v>
      </c>
      <c r="H252" s="96">
        <f t="shared" si="75"/>
        <v>0</v>
      </c>
      <c r="I252" s="96">
        <f t="shared" si="75"/>
        <v>0</v>
      </c>
      <c r="J252" s="96">
        <f t="shared" si="75"/>
        <v>0</v>
      </c>
      <c r="K252" s="96">
        <f t="shared" si="75"/>
        <v>0</v>
      </c>
      <c r="L252" s="96">
        <f t="shared" si="75"/>
        <v>0</v>
      </c>
      <c r="M252" s="96">
        <f t="shared" si="75"/>
        <v>0</v>
      </c>
      <c r="N252" s="96">
        <f t="shared" si="75"/>
        <v>0</v>
      </c>
      <c r="O252" s="96">
        <f t="shared" si="75"/>
        <v>0</v>
      </c>
      <c r="P252" s="96">
        <f t="shared" si="75"/>
        <v>0</v>
      </c>
      <c r="Q252" s="96">
        <f t="shared" si="75"/>
        <v>0</v>
      </c>
      <c r="R252" s="96">
        <f t="shared" si="75"/>
        <v>0</v>
      </c>
      <c r="S252" s="96">
        <f t="shared" si="75"/>
        <v>0</v>
      </c>
      <c r="T252" s="96">
        <f t="shared" si="75"/>
        <v>0</v>
      </c>
      <c r="U252" s="99"/>
      <c r="V252" s="99"/>
      <c r="W252" s="99"/>
      <c r="X252" s="99"/>
      <c r="Y252" s="99"/>
      <c r="Z252" s="99"/>
      <c r="AA252" s="99"/>
      <c r="AB252" s="99"/>
      <c r="AC252" s="99"/>
      <c r="AD252" s="99"/>
      <c r="AE252" s="99"/>
      <c r="AF252" s="99"/>
      <c r="AG252" s="99"/>
      <c r="AH252" s="99"/>
      <c r="AI252" s="101"/>
      <c r="AJ252" s="99"/>
      <c r="AK252" s="64"/>
    </row>
    <row r="253" spans="1:37" s="65" customFormat="1" x14ac:dyDescent="0.25">
      <c r="A253" s="99"/>
      <c r="B253" s="99"/>
      <c r="C253" s="99"/>
      <c r="D253" s="99"/>
      <c r="E253" s="99"/>
      <c r="F253" s="89" t="s">
        <v>17</v>
      </c>
      <c r="G253" s="96">
        <f t="shared" si="75"/>
        <v>0</v>
      </c>
      <c r="H253" s="96">
        <f t="shared" si="75"/>
        <v>0</v>
      </c>
      <c r="I253" s="96">
        <f t="shared" si="75"/>
        <v>0</v>
      </c>
      <c r="J253" s="96">
        <f t="shared" si="75"/>
        <v>0</v>
      </c>
      <c r="K253" s="96">
        <f t="shared" si="75"/>
        <v>0</v>
      </c>
      <c r="L253" s="96">
        <f t="shared" si="75"/>
        <v>0</v>
      </c>
      <c r="M253" s="96">
        <f t="shared" si="75"/>
        <v>0</v>
      </c>
      <c r="N253" s="96">
        <f t="shared" si="75"/>
        <v>0</v>
      </c>
      <c r="O253" s="96">
        <f t="shared" si="75"/>
        <v>0</v>
      </c>
      <c r="P253" s="96">
        <f t="shared" si="75"/>
        <v>0</v>
      </c>
      <c r="Q253" s="96">
        <f t="shared" si="75"/>
        <v>0</v>
      </c>
      <c r="R253" s="96">
        <f t="shared" si="75"/>
        <v>0</v>
      </c>
      <c r="S253" s="96">
        <f t="shared" si="75"/>
        <v>0</v>
      </c>
      <c r="T253" s="96">
        <f t="shared" si="75"/>
        <v>0</v>
      </c>
      <c r="U253" s="99"/>
      <c r="V253" s="99"/>
      <c r="W253" s="99"/>
      <c r="X253" s="99"/>
      <c r="Y253" s="99"/>
      <c r="Z253" s="99"/>
      <c r="AA253" s="99"/>
      <c r="AB253" s="99"/>
      <c r="AC253" s="99"/>
      <c r="AD253" s="99"/>
      <c r="AE253" s="99"/>
      <c r="AF253" s="99"/>
      <c r="AG253" s="99"/>
      <c r="AH253" s="99"/>
      <c r="AI253" s="102"/>
      <c r="AJ253" s="99"/>
      <c r="AK253" s="64"/>
    </row>
    <row r="254" spans="1:37" ht="15" customHeight="1" x14ac:dyDescent="0.25">
      <c r="A254" s="110" t="s">
        <v>38</v>
      </c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  <c r="AC254" s="110"/>
      <c r="AD254" s="110"/>
      <c r="AE254" s="110"/>
      <c r="AF254" s="110"/>
      <c r="AG254" s="110"/>
      <c r="AH254" s="110"/>
      <c r="AI254" s="110"/>
      <c r="AJ254" s="110"/>
      <c r="AK254" s="21"/>
    </row>
    <row r="255" spans="1:37" s="61" customFormat="1" ht="17.25" customHeight="1" x14ac:dyDescent="0.25">
      <c r="A255" s="110" t="s">
        <v>163</v>
      </c>
      <c r="B255" s="110"/>
      <c r="C255" s="110"/>
      <c r="D255" s="110"/>
      <c r="E255" s="110"/>
      <c r="F255" s="110"/>
      <c r="G255" s="110"/>
      <c r="H255" s="110"/>
      <c r="I255" s="110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  <c r="AB255" s="110"/>
      <c r="AC255" s="110"/>
      <c r="AD255" s="110"/>
      <c r="AE255" s="110"/>
      <c r="AF255" s="110"/>
      <c r="AG255" s="110"/>
      <c r="AH255" s="110"/>
      <c r="AI255" s="110"/>
      <c r="AJ255" s="110"/>
      <c r="AK255" s="60"/>
    </row>
    <row r="256" spans="1:37" s="61" customFormat="1" ht="15" customHeight="1" x14ac:dyDescent="0.25">
      <c r="A256" s="110" t="s">
        <v>39</v>
      </c>
      <c r="B256" s="110"/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  <c r="AB256" s="110"/>
      <c r="AC256" s="110"/>
      <c r="AD256" s="110"/>
      <c r="AE256" s="110"/>
      <c r="AF256" s="110"/>
      <c r="AG256" s="110"/>
      <c r="AH256" s="110"/>
      <c r="AI256" s="110"/>
      <c r="AJ256" s="110"/>
      <c r="AK256" s="60"/>
    </row>
    <row r="257" spans="1:37" s="27" customFormat="1" x14ac:dyDescent="0.25">
      <c r="A257" s="99">
        <v>4</v>
      </c>
      <c r="B257" s="112" t="s">
        <v>40</v>
      </c>
      <c r="C257" s="99"/>
      <c r="D257" s="99"/>
      <c r="E257" s="103"/>
      <c r="F257" s="89" t="s">
        <v>12</v>
      </c>
      <c r="G257" s="96">
        <f>G263</f>
        <v>20324083.349999998</v>
      </c>
      <c r="H257" s="96">
        <f t="shared" ref="H257:T262" si="76">H263</f>
        <v>50429</v>
      </c>
      <c r="I257" s="96">
        <f t="shared" si="76"/>
        <v>0</v>
      </c>
      <c r="J257" s="96">
        <f t="shared" si="76"/>
        <v>456213</v>
      </c>
      <c r="K257" s="96">
        <f t="shared" si="76"/>
        <v>4350971.05</v>
      </c>
      <c r="L257" s="96">
        <f t="shared" si="76"/>
        <v>430529</v>
      </c>
      <c r="M257" s="96">
        <f t="shared" si="76"/>
        <v>0</v>
      </c>
      <c r="N257" s="96">
        <f t="shared" si="76"/>
        <v>137100</v>
      </c>
      <c r="O257" s="96">
        <f t="shared" si="76"/>
        <v>5693547.5999999996</v>
      </c>
      <c r="P257" s="96">
        <f t="shared" si="76"/>
        <v>841358.15</v>
      </c>
      <c r="Q257" s="96">
        <f t="shared" si="76"/>
        <v>5095417.51</v>
      </c>
      <c r="R257" s="96">
        <f t="shared" si="76"/>
        <v>1161430.54</v>
      </c>
      <c r="S257" s="96">
        <f>S263+S293</f>
        <v>1073645.05</v>
      </c>
      <c r="T257" s="96">
        <f t="shared" si="76"/>
        <v>1033442.45</v>
      </c>
      <c r="U257" s="99"/>
      <c r="V257" s="99"/>
      <c r="W257" s="99"/>
      <c r="X257" s="99"/>
      <c r="Y257" s="99"/>
      <c r="Z257" s="99"/>
      <c r="AA257" s="99"/>
      <c r="AB257" s="99"/>
      <c r="AC257" s="99"/>
      <c r="AD257" s="99"/>
      <c r="AE257" s="99"/>
      <c r="AF257" s="99"/>
      <c r="AG257" s="99"/>
      <c r="AH257" s="99"/>
      <c r="AI257" s="100"/>
      <c r="AJ257" s="99"/>
      <c r="AK257" s="26"/>
    </row>
    <row r="258" spans="1:37" s="27" customFormat="1" ht="28.5" x14ac:dyDescent="0.25">
      <c r="A258" s="99"/>
      <c r="B258" s="112"/>
      <c r="C258" s="99"/>
      <c r="D258" s="99"/>
      <c r="E258" s="103"/>
      <c r="F258" s="89" t="s">
        <v>13</v>
      </c>
      <c r="G258" s="96">
        <f t="shared" ref="G258:R262" si="77">G264</f>
        <v>20324083.349999998</v>
      </c>
      <c r="H258" s="96">
        <f t="shared" si="77"/>
        <v>50429</v>
      </c>
      <c r="I258" s="96">
        <f t="shared" si="77"/>
        <v>0</v>
      </c>
      <c r="J258" s="96">
        <f t="shared" si="77"/>
        <v>456213</v>
      </c>
      <c r="K258" s="96">
        <f t="shared" si="77"/>
        <v>4350971.05</v>
      </c>
      <c r="L258" s="96">
        <f t="shared" si="77"/>
        <v>430529</v>
      </c>
      <c r="M258" s="96">
        <f t="shared" si="77"/>
        <v>0</v>
      </c>
      <c r="N258" s="96">
        <f t="shared" si="77"/>
        <v>137100</v>
      </c>
      <c r="O258" s="96">
        <f t="shared" si="77"/>
        <v>5693547.5999999996</v>
      </c>
      <c r="P258" s="96">
        <f t="shared" si="77"/>
        <v>841358.15</v>
      </c>
      <c r="Q258" s="96">
        <f t="shared" si="77"/>
        <v>5095417.51</v>
      </c>
      <c r="R258" s="96">
        <f t="shared" si="77"/>
        <v>1161430.54</v>
      </c>
      <c r="S258" s="96">
        <f>S264+S294</f>
        <v>1073645.05</v>
      </c>
      <c r="T258" s="96">
        <f t="shared" si="76"/>
        <v>1033442.45</v>
      </c>
      <c r="U258" s="99"/>
      <c r="V258" s="99"/>
      <c r="W258" s="99"/>
      <c r="X258" s="99"/>
      <c r="Y258" s="99"/>
      <c r="Z258" s="99"/>
      <c r="AA258" s="99"/>
      <c r="AB258" s="99"/>
      <c r="AC258" s="99"/>
      <c r="AD258" s="99"/>
      <c r="AE258" s="99"/>
      <c r="AF258" s="99"/>
      <c r="AG258" s="99"/>
      <c r="AH258" s="99"/>
      <c r="AI258" s="101"/>
      <c r="AJ258" s="99"/>
      <c r="AK258" s="26"/>
    </row>
    <row r="259" spans="1:37" s="27" customFormat="1" ht="28.5" x14ac:dyDescent="0.25">
      <c r="A259" s="99"/>
      <c r="B259" s="112"/>
      <c r="C259" s="99"/>
      <c r="D259" s="99"/>
      <c r="E259" s="103"/>
      <c r="F259" s="89" t="s">
        <v>14</v>
      </c>
      <c r="G259" s="96">
        <f t="shared" si="77"/>
        <v>11775022.91</v>
      </c>
      <c r="H259" s="96">
        <f t="shared" si="77"/>
        <v>50429</v>
      </c>
      <c r="I259" s="96">
        <f t="shared" si="77"/>
        <v>0</v>
      </c>
      <c r="J259" s="96">
        <f t="shared" si="77"/>
        <v>456213</v>
      </c>
      <c r="K259" s="96">
        <f t="shared" si="77"/>
        <v>4350971.05</v>
      </c>
      <c r="L259" s="96">
        <f t="shared" si="77"/>
        <v>430529</v>
      </c>
      <c r="M259" s="96">
        <f t="shared" si="77"/>
        <v>0</v>
      </c>
      <c r="N259" s="96">
        <f t="shared" si="77"/>
        <v>137100</v>
      </c>
      <c r="O259" s="96">
        <f t="shared" si="77"/>
        <v>1088132.76</v>
      </c>
      <c r="P259" s="96">
        <f t="shared" si="77"/>
        <v>841358.15</v>
      </c>
      <c r="Q259" s="96">
        <f t="shared" si="77"/>
        <v>1151771.9099999999</v>
      </c>
      <c r="R259" s="96">
        <f t="shared" si="77"/>
        <v>1161430.54</v>
      </c>
      <c r="S259" s="96">
        <f>S265+S307</f>
        <v>1073645.05</v>
      </c>
      <c r="T259" s="96">
        <f t="shared" si="76"/>
        <v>1033442.45</v>
      </c>
      <c r="U259" s="99"/>
      <c r="V259" s="99"/>
      <c r="W259" s="99"/>
      <c r="X259" s="99"/>
      <c r="Y259" s="99"/>
      <c r="Z259" s="99"/>
      <c r="AA259" s="99"/>
      <c r="AB259" s="99"/>
      <c r="AC259" s="99"/>
      <c r="AD259" s="99"/>
      <c r="AE259" s="99"/>
      <c r="AF259" s="99"/>
      <c r="AG259" s="99"/>
      <c r="AH259" s="99"/>
      <c r="AI259" s="101"/>
      <c r="AJ259" s="99"/>
      <c r="AK259" s="26"/>
    </row>
    <row r="260" spans="1:37" s="27" customFormat="1" ht="28.5" x14ac:dyDescent="0.25">
      <c r="A260" s="99"/>
      <c r="B260" s="112"/>
      <c r="C260" s="99"/>
      <c r="D260" s="99"/>
      <c r="E260" s="103"/>
      <c r="F260" s="89" t="s">
        <v>15</v>
      </c>
      <c r="G260" s="96">
        <f t="shared" si="77"/>
        <v>8549060.4399999995</v>
      </c>
      <c r="H260" s="96">
        <f t="shared" si="77"/>
        <v>0</v>
      </c>
      <c r="I260" s="96">
        <f t="shared" si="77"/>
        <v>0</v>
      </c>
      <c r="J260" s="96">
        <f t="shared" si="77"/>
        <v>0</v>
      </c>
      <c r="K260" s="96">
        <f t="shared" si="77"/>
        <v>0</v>
      </c>
      <c r="L260" s="96">
        <f t="shared" si="77"/>
        <v>0</v>
      </c>
      <c r="M260" s="96">
        <f t="shared" si="77"/>
        <v>0</v>
      </c>
      <c r="N260" s="96">
        <f t="shared" si="77"/>
        <v>0</v>
      </c>
      <c r="O260" s="96">
        <f t="shared" si="77"/>
        <v>4605414.84</v>
      </c>
      <c r="P260" s="96">
        <f t="shared" si="77"/>
        <v>0</v>
      </c>
      <c r="Q260" s="96">
        <f t="shared" si="77"/>
        <v>3943645.6</v>
      </c>
      <c r="R260" s="96">
        <f t="shared" si="77"/>
        <v>0</v>
      </c>
      <c r="S260" s="96">
        <f t="shared" si="76"/>
        <v>0</v>
      </c>
      <c r="T260" s="96">
        <f t="shared" si="76"/>
        <v>0</v>
      </c>
      <c r="U260" s="99"/>
      <c r="V260" s="99"/>
      <c r="W260" s="99"/>
      <c r="X260" s="99"/>
      <c r="Y260" s="99"/>
      <c r="Z260" s="99"/>
      <c r="AA260" s="99"/>
      <c r="AB260" s="99"/>
      <c r="AC260" s="99"/>
      <c r="AD260" s="99"/>
      <c r="AE260" s="99"/>
      <c r="AF260" s="99"/>
      <c r="AG260" s="99"/>
      <c r="AH260" s="99"/>
      <c r="AI260" s="101"/>
      <c r="AJ260" s="99"/>
      <c r="AK260" s="26"/>
    </row>
    <row r="261" spans="1:37" s="27" customFormat="1" ht="28.5" x14ac:dyDescent="0.25">
      <c r="A261" s="99"/>
      <c r="B261" s="112"/>
      <c r="C261" s="99"/>
      <c r="D261" s="99"/>
      <c r="E261" s="103"/>
      <c r="F261" s="89" t="s">
        <v>16</v>
      </c>
      <c r="G261" s="96">
        <f t="shared" si="77"/>
        <v>0</v>
      </c>
      <c r="H261" s="96">
        <f t="shared" si="77"/>
        <v>0</v>
      </c>
      <c r="I261" s="96">
        <f t="shared" si="77"/>
        <v>0</v>
      </c>
      <c r="J261" s="96">
        <f t="shared" si="77"/>
        <v>0</v>
      </c>
      <c r="K261" s="96">
        <f t="shared" si="77"/>
        <v>0</v>
      </c>
      <c r="L261" s="96">
        <f t="shared" si="77"/>
        <v>0</v>
      </c>
      <c r="M261" s="96">
        <f t="shared" si="77"/>
        <v>0</v>
      </c>
      <c r="N261" s="96">
        <f t="shared" si="77"/>
        <v>0</v>
      </c>
      <c r="O261" s="96">
        <f t="shared" si="77"/>
        <v>0</v>
      </c>
      <c r="P261" s="96">
        <f t="shared" si="77"/>
        <v>0</v>
      </c>
      <c r="Q261" s="96">
        <f t="shared" si="77"/>
        <v>0</v>
      </c>
      <c r="R261" s="96">
        <f t="shared" si="77"/>
        <v>0</v>
      </c>
      <c r="S261" s="96">
        <f t="shared" si="76"/>
        <v>0</v>
      </c>
      <c r="T261" s="96">
        <f t="shared" si="76"/>
        <v>0</v>
      </c>
      <c r="U261" s="99"/>
      <c r="V261" s="99"/>
      <c r="W261" s="99"/>
      <c r="X261" s="99"/>
      <c r="Y261" s="99"/>
      <c r="Z261" s="99"/>
      <c r="AA261" s="99"/>
      <c r="AB261" s="99"/>
      <c r="AC261" s="99"/>
      <c r="AD261" s="99"/>
      <c r="AE261" s="99"/>
      <c r="AF261" s="99"/>
      <c r="AG261" s="99"/>
      <c r="AH261" s="99"/>
      <c r="AI261" s="101"/>
      <c r="AJ261" s="99"/>
      <c r="AK261" s="26"/>
    </row>
    <row r="262" spans="1:37" s="27" customFormat="1" x14ac:dyDescent="0.25">
      <c r="A262" s="99"/>
      <c r="B262" s="112"/>
      <c r="C262" s="99"/>
      <c r="D262" s="99"/>
      <c r="E262" s="103"/>
      <c r="F262" s="89" t="s">
        <v>17</v>
      </c>
      <c r="G262" s="96">
        <f t="shared" si="77"/>
        <v>0</v>
      </c>
      <c r="H262" s="96">
        <f t="shared" si="77"/>
        <v>0</v>
      </c>
      <c r="I262" s="96">
        <f t="shared" si="77"/>
        <v>0</v>
      </c>
      <c r="J262" s="96">
        <f t="shared" si="77"/>
        <v>0</v>
      </c>
      <c r="K262" s="96">
        <f t="shared" si="77"/>
        <v>0</v>
      </c>
      <c r="L262" s="96">
        <f t="shared" si="77"/>
        <v>0</v>
      </c>
      <c r="M262" s="96">
        <f t="shared" si="77"/>
        <v>0</v>
      </c>
      <c r="N262" s="96">
        <f t="shared" si="77"/>
        <v>0</v>
      </c>
      <c r="O262" s="96">
        <f t="shared" si="77"/>
        <v>0</v>
      </c>
      <c r="P262" s="96">
        <f t="shared" si="77"/>
        <v>0</v>
      </c>
      <c r="Q262" s="96">
        <f t="shared" si="77"/>
        <v>0</v>
      </c>
      <c r="R262" s="96">
        <f t="shared" si="77"/>
        <v>0</v>
      </c>
      <c r="S262" s="96">
        <f t="shared" si="76"/>
        <v>0</v>
      </c>
      <c r="T262" s="96">
        <f t="shared" si="76"/>
        <v>0</v>
      </c>
      <c r="U262" s="99"/>
      <c r="V262" s="99"/>
      <c r="W262" s="99"/>
      <c r="X262" s="99"/>
      <c r="Y262" s="99"/>
      <c r="Z262" s="99"/>
      <c r="AA262" s="99"/>
      <c r="AB262" s="99"/>
      <c r="AC262" s="99"/>
      <c r="AD262" s="99"/>
      <c r="AE262" s="99"/>
      <c r="AF262" s="99"/>
      <c r="AG262" s="99"/>
      <c r="AH262" s="99"/>
      <c r="AI262" s="102"/>
      <c r="AJ262" s="99"/>
      <c r="AK262" s="26"/>
    </row>
    <row r="263" spans="1:37" s="30" customFormat="1" x14ac:dyDescent="0.25">
      <c r="A263" s="126" t="s">
        <v>60</v>
      </c>
      <c r="B263" s="112" t="s">
        <v>130</v>
      </c>
      <c r="C263" s="99">
        <v>2014</v>
      </c>
      <c r="D263" s="99">
        <v>2026</v>
      </c>
      <c r="E263" s="103" t="s">
        <v>165</v>
      </c>
      <c r="F263" s="89" t="s">
        <v>12</v>
      </c>
      <c r="G263" s="96">
        <f>G269+G275+G281+G287+G293</f>
        <v>20324083.349999998</v>
      </c>
      <c r="H263" s="96">
        <f t="shared" ref="G263:T268" si="78">H269+H275+H281+H287</f>
        <v>50429</v>
      </c>
      <c r="I263" s="96">
        <f t="shared" si="78"/>
        <v>0</v>
      </c>
      <c r="J263" s="96">
        <f t="shared" si="78"/>
        <v>456213</v>
      </c>
      <c r="K263" s="96">
        <f t="shared" si="78"/>
        <v>4350971.05</v>
      </c>
      <c r="L263" s="96">
        <f t="shared" si="78"/>
        <v>430529</v>
      </c>
      <c r="M263" s="96">
        <f t="shared" si="78"/>
        <v>0</v>
      </c>
      <c r="N263" s="96">
        <f t="shared" si="78"/>
        <v>137100</v>
      </c>
      <c r="O263" s="96">
        <f t="shared" si="78"/>
        <v>5693547.5999999996</v>
      </c>
      <c r="P263" s="96">
        <f t="shared" si="78"/>
        <v>841358.15</v>
      </c>
      <c r="Q263" s="96">
        <f>Q269+Q275+Q281+Q287+Q299</f>
        <v>5095417.51</v>
      </c>
      <c r="R263" s="96">
        <f t="shared" si="78"/>
        <v>1161430.54</v>
      </c>
      <c r="S263" s="96">
        <f t="shared" si="78"/>
        <v>682907.17</v>
      </c>
      <c r="T263" s="96">
        <f t="shared" si="78"/>
        <v>1033442.45</v>
      </c>
      <c r="U263" s="99"/>
      <c r="V263" s="99"/>
      <c r="W263" s="99"/>
      <c r="X263" s="99"/>
      <c r="Y263" s="99"/>
      <c r="Z263" s="99"/>
      <c r="AA263" s="99"/>
      <c r="AB263" s="99"/>
      <c r="AC263" s="99"/>
      <c r="AD263" s="99"/>
      <c r="AE263" s="99"/>
      <c r="AF263" s="99"/>
      <c r="AG263" s="99"/>
      <c r="AH263" s="99"/>
      <c r="AI263" s="100"/>
      <c r="AJ263" s="99"/>
      <c r="AK263" s="29"/>
    </row>
    <row r="264" spans="1:37" s="30" customFormat="1" ht="28.5" x14ac:dyDescent="0.25">
      <c r="A264" s="126"/>
      <c r="B264" s="112"/>
      <c r="C264" s="99"/>
      <c r="D264" s="99"/>
      <c r="E264" s="103"/>
      <c r="F264" s="89" t="s">
        <v>13</v>
      </c>
      <c r="G264" s="96">
        <f>G270+G276+G282+G288+G294</f>
        <v>20324083.349999998</v>
      </c>
      <c r="H264" s="96">
        <f t="shared" si="78"/>
        <v>50429</v>
      </c>
      <c r="I264" s="96">
        <f t="shared" si="78"/>
        <v>0</v>
      </c>
      <c r="J264" s="96">
        <f t="shared" si="78"/>
        <v>456213</v>
      </c>
      <c r="K264" s="96">
        <f t="shared" si="78"/>
        <v>4350971.05</v>
      </c>
      <c r="L264" s="96">
        <f t="shared" si="78"/>
        <v>430529</v>
      </c>
      <c r="M264" s="96">
        <f t="shared" si="78"/>
        <v>0</v>
      </c>
      <c r="N264" s="96">
        <f t="shared" si="78"/>
        <v>137100</v>
      </c>
      <c r="O264" s="96">
        <f t="shared" si="78"/>
        <v>5693547.5999999996</v>
      </c>
      <c r="P264" s="96">
        <f t="shared" si="78"/>
        <v>841358.15</v>
      </c>
      <c r="Q264" s="96">
        <f>Q270+Q276+Q282+Q288+Q300</f>
        <v>5095417.51</v>
      </c>
      <c r="R264" s="96">
        <f t="shared" si="78"/>
        <v>1161430.54</v>
      </c>
      <c r="S264" s="96">
        <f t="shared" si="78"/>
        <v>682907.17</v>
      </c>
      <c r="T264" s="96">
        <f t="shared" si="78"/>
        <v>1033442.45</v>
      </c>
      <c r="U264" s="99"/>
      <c r="V264" s="99"/>
      <c r="W264" s="99"/>
      <c r="X264" s="99"/>
      <c r="Y264" s="99"/>
      <c r="Z264" s="99"/>
      <c r="AA264" s="99"/>
      <c r="AB264" s="99"/>
      <c r="AC264" s="99"/>
      <c r="AD264" s="99"/>
      <c r="AE264" s="99"/>
      <c r="AF264" s="99"/>
      <c r="AG264" s="99"/>
      <c r="AH264" s="99"/>
      <c r="AI264" s="101"/>
      <c r="AJ264" s="99"/>
      <c r="AK264" s="29"/>
    </row>
    <row r="265" spans="1:37" s="30" customFormat="1" ht="28.5" x14ac:dyDescent="0.25">
      <c r="A265" s="126"/>
      <c r="B265" s="112"/>
      <c r="C265" s="99"/>
      <c r="D265" s="99"/>
      <c r="E265" s="103"/>
      <c r="F265" s="89" t="s">
        <v>14</v>
      </c>
      <c r="G265" s="96">
        <f>G271+G277+G283+G289+G295</f>
        <v>11775022.91</v>
      </c>
      <c r="H265" s="96">
        <f t="shared" si="78"/>
        <v>50429</v>
      </c>
      <c r="I265" s="96">
        <f t="shared" si="78"/>
        <v>0</v>
      </c>
      <c r="J265" s="96">
        <f t="shared" si="78"/>
        <v>456213</v>
      </c>
      <c r="K265" s="96">
        <f t="shared" si="78"/>
        <v>4350971.05</v>
      </c>
      <c r="L265" s="96">
        <f t="shared" si="78"/>
        <v>430529</v>
      </c>
      <c r="M265" s="96">
        <f t="shared" si="78"/>
        <v>0</v>
      </c>
      <c r="N265" s="96">
        <f t="shared" si="78"/>
        <v>137100</v>
      </c>
      <c r="O265" s="96">
        <f t="shared" si="78"/>
        <v>1088132.76</v>
      </c>
      <c r="P265" s="96">
        <f t="shared" si="78"/>
        <v>841358.15</v>
      </c>
      <c r="Q265" s="96">
        <f>Q271+Q277+Q283+Q289+Q301</f>
        <v>1151771.9099999999</v>
      </c>
      <c r="R265" s="96">
        <f t="shared" si="78"/>
        <v>1161430.54</v>
      </c>
      <c r="S265" s="96">
        <f t="shared" si="78"/>
        <v>682907.17</v>
      </c>
      <c r="T265" s="96">
        <f t="shared" si="78"/>
        <v>1033442.45</v>
      </c>
      <c r="U265" s="99"/>
      <c r="V265" s="99"/>
      <c r="W265" s="99"/>
      <c r="X265" s="99"/>
      <c r="Y265" s="99"/>
      <c r="Z265" s="99"/>
      <c r="AA265" s="99"/>
      <c r="AB265" s="99"/>
      <c r="AC265" s="99"/>
      <c r="AD265" s="99"/>
      <c r="AE265" s="99"/>
      <c r="AF265" s="99"/>
      <c r="AG265" s="99"/>
      <c r="AH265" s="99"/>
      <c r="AI265" s="101"/>
      <c r="AJ265" s="99"/>
      <c r="AK265" s="29"/>
    </row>
    <row r="266" spans="1:37" s="30" customFormat="1" ht="28.5" x14ac:dyDescent="0.25">
      <c r="A266" s="126"/>
      <c r="B266" s="112"/>
      <c r="C266" s="99"/>
      <c r="D266" s="99"/>
      <c r="E266" s="103"/>
      <c r="F266" s="89" t="s">
        <v>15</v>
      </c>
      <c r="G266" s="96">
        <f>G272+G278+G284+G290+G308</f>
        <v>8549060.4399999995</v>
      </c>
      <c r="H266" s="96">
        <f t="shared" si="78"/>
        <v>0</v>
      </c>
      <c r="I266" s="96">
        <f t="shared" si="78"/>
        <v>0</v>
      </c>
      <c r="J266" s="96">
        <f t="shared" si="78"/>
        <v>0</v>
      </c>
      <c r="K266" s="96">
        <f t="shared" si="78"/>
        <v>0</v>
      </c>
      <c r="L266" s="96">
        <f t="shared" si="78"/>
        <v>0</v>
      </c>
      <c r="M266" s="96">
        <f t="shared" si="78"/>
        <v>0</v>
      </c>
      <c r="N266" s="96">
        <f t="shared" si="78"/>
        <v>0</v>
      </c>
      <c r="O266" s="96">
        <f t="shared" si="78"/>
        <v>4605414.84</v>
      </c>
      <c r="P266" s="96">
        <f t="shared" si="78"/>
        <v>0</v>
      </c>
      <c r="Q266" s="96">
        <f t="shared" si="78"/>
        <v>3943645.6</v>
      </c>
      <c r="R266" s="96">
        <f t="shared" si="78"/>
        <v>0</v>
      </c>
      <c r="S266" s="96">
        <f t="shared" si="78"/>
        <v>0</v>
      </c>
      <c r="T266" s="96">
        <f t="shared" si="78"/>
        <v>0</v>
      </c>
      <c r="U266" s="99"/>
      <c r="V266" s="99"/>
      <c r="W266" s="99"/>
      <c r="X266" s="99"/>
      <c r="Y266" s="99"/>
      <c r="Z266" s="99"/>
      <c r="AA266" s="99"/>
      <c r="AB266" s="99"/>
      <c r="AC266" s="99"/>
      <c r="AD266" s="99"/>
      <c r="AE266" s="99"/>
      <c r="AF266" s="99"/>
      <c r="AG266" s="99"/>
      <c r="AH266" s="99"/>
      <c r="AI266" s="101"/>
      <c r="AJ266" s="99"/>
      <c r="AK266" s="29"/>
    </row>
    <row r="267" spans="1:37" s="30" customFormat="1" ht="28.5" x14ac:dyDescent="0.25">
      <c r="A267" s="126"/>
      <c r="B267" s="112"/>
      <c r="C267" s="99"/>
      <c r="D267" s="99"/>
      <c r="E267" s="103"/>
      <c r="F267" s="89" t="s">
        <v>16</v>
      </c>
      <c r="G267" s="96">
        <f t="shared" si="78"/>
        <v>0</v>
      </c>
      <c r="H267" s="96">
        <f t="shared" si="78"/>
        <v>0</v>
      </c>
      <c r="I267" s="96">
        <f t="shared" si="78"/>
        <v>0</v>
      </c>
      <c r="J267" s="96">
        <f t="shared" si="78"/>
        <v>0</v>
      </c>
      <c r="K267" s="96">
        <f t="shared" si="78"/>
        <v>0</v>
      </c>
      <c r="L267" s="96">
        <f t="shared" si="78"/>
        <v>0</v>
      </c>
      <c r="M267" s="96">
        <f t="shared" si="78"/>
        <v>0</v>
      </c>
      <c r="N267" s="96">
        <f t="shared" si="78"/>
        <v>0</v>
      </c>
      <c r="O267" s="96">
        <f t="shared" si="78"/>
        <v>0</v>
      </c>
      <c r="P267" s="96">
        <f t="shared" si="78"/>
        <v>0</v>
      </c>
      <c r="Q267" s="96">
        <f t="shared" si="78"/>
        <v>0</v>
      </c>
      <c r="R267" s="96">
        <f t="shared" si="78"/>
        <v>0</v>
      </c>
      <c r="S267" s="96">
        <f t="shared" si="78"/>
        <v>0</v>
      </c>
      <c r="T267" s="96">
        <f t="shared" si="78"/>
        <v>0</v>
      </c>
      <c r="U267" s="99"/>
      <c r="V267" s="99"/>
      <c r="W267" s="99"/>
      <c r="X267" s="99"/>
      <c r="Y267" s="99"/>
      <c r="Z267" s="99"/>
      <c r="AA267" s="99"/>
      <c r="AB267" s="99"/>
      <c r="AC267" s="99"/>
      <c r="AD267" s="99"/>
      <c r="AE267" s="99"/>
      <c r="AF267" s="99"/>
      <c r="AG267" s="99"/>
      <c r="AH267" s="99"/>
      <c r="AI267" s="101"/>
      <c r="AJ267" s="99"/>
      <c r="AK267" s="29"/>
    </row>
    <row r="268" spans="1:37" s="30" customFormat="1" ht="39.75" customHeight="1" x14ac:dyDescent="0.25">
      <c r="A268" s="126"/>
      <c r="B268" s="112"/>
      <c r="C268" s="99"/>
      <c r="D268" s="99"/>
      <c r="E268" s="103"/>
      <c r="F268" s="89" t="s">
        <v>17</v>
      </c>
      <c r="G268" s="96">
        <f t="shared" si="78"/>
        <v>0</v>
      </c>
      <c r="H268" s="96">
        <f t="shared" si="78"/>
        <v>0</v>
      </c>
      <c r="I268" s="96">
        <f t="shared" si="78"/>
        <v>0</v>
      </c>
      <c r="J268" s="96">
        <f t="shared" si="78"/>
        <v>0</v>
      </c>
      <c r="K268" s="96">
        <f t="shared" si="78"/>
        <v>0</v>
      </c>
      <c r="L268" s="96">
        <f t="shared" si="78"/>
        <v>0</v>
      </c>
      <c r="M268" s="96">
        <f t="shared" si="78"/>
        <v>0</v>
      </c>
      <c r="N268" s="96">
        <f t="shared" si="78"/>
        <v>0</v>
      </c>
      <c r="O268" s="96">
        <f t="shared" si="78"/>
        <v>0</v>
      </c>
      <c r="P268" s="96">
        <f t="shared" si="78"/>
        <v>0</v>
      </c>
      <c r="Q268" s="96">
        <f t="shared" si="78"/>
        <v>0</v>
      </c>
      <c r="R268" s="96">
        <f t="shared" si="78"/>
        <v>0</v>
      </c>
      <c r="S268" s="96">
        <f t="shared" si="78"/>
        <v>0</v>
      </c>
      <c r="T268" s="96">
        <f t="shared" si="78"/>
        <v>0</v>
      </c>
      <c r="U268" s="99"/>
      <c r="V268" s="99"/>
      <c r="W268" s="99"/>
      <c r="X268" s="99"/>
      <c r="Y268" s="99"/>
      <c r="Z268" s="99"/>
      <c r="AA268" s="99"/>
      <c r="AB268" s="99"/>
      <c r="AC268" s="99"/>
      <c r="AD268" s="99"/>
      <c r="AE268" s="99"/>
      <c r="AF268" s="99"/>
      <c r="AG268" s="99"/>
      <c r="AH268" s="99"/>
      <c r="AI268" s="102"/>
      <c r="AJ268" s="99"/>
      <c r="AK268" s="29"/>
    </row>
    <row r="269" spans="1:37" x14ac:dyDescent="0.25">
      <c r="A269" s="108" t="s">
        <v>61</v>
      </c>
      <c r="B269" s="109" t="s">
        <v>76</v>
      </c>
      <c r="C269" s="110">
        <v>2014</v>
      </c>
      <c r="D269" s="110">
        <v>2026</v>
      </c>
      <c r="E269" s="125"/>
      <c r="F269" s="90" t="s">
        <v>12</v>
      </c>
      <c r="G269" s="98">
        <f t="shared" ref="G269:G292" si="79">SUM(H269:T269)</f>
        <v>5701712.5099999998</v>
      </c>
      <c r="H269" s="98">
        <f t="shared" ref="H269:T269" si="80">H270+H274</f>
        <v>50429</v>
      </c>
      <c r="I269" s="98">
        <f t="shared" si="80"/>
        <v>0</v>
      </c>
      <c r="J269" s="98">
        <f t="shared" si="80"/>
        <v>456213</v>
      </c>
      <c r="K269" s="98">
        <f t="shared" si="80"/>
        <v>4350971.05</v>
      </c>
      <c r="L269" s="98">
        <f t="shared" si="80"/>
        <v>430529</v>
      </c>
      <c r="M269" s="98">
        <f t="shared" si="80"/>
        <v>0</v>
      </c>
      <c r="N269" s="98">
        <f t="shared" si="80"/>
        <v>137100</v>
      </c>
      <c r="O269" s="98">
        <f t="shared" si="80"/>
        <v>0</v>
      </c>
      <c r="P269" s="98">
        <f t="shared" si="80"/>
        <v>60270.46</v>
      </c>
      <c r="Q269" s="98">
        <f t="shared" si="80"/>
        <v>0</v>
      </c>
      <c r="R269" s="98">
        <f t="shared" si="80"/>
        <v>34000</v>
      </c>
      <c r="S269" s="98">
        <f t="shared" si="80"/>
        <v>91100</v>
      </c>
      <c r="T269" s="98">
        <f t="shared" si="80"/>
        <v>91100</v>
      </c>
      <c r="U269" s="125" t="s">
        <v>144</v>
      </c>
      <c r="V269" s="125" t="s">
        <v>145</v>
      </c>
      <c r="W269" s="110"/>
      <c r="X269" s="110"/>
      <c r="Y269" s="110"/>
      <c r="Z269" s="110"/>
      <c r="AA269" s="110"/>
      <c r="AB269" s="110"/>
      <c r="AC269" s="110"/>
      <c r="AD269" s="110"/>
      <c r="AE269" s="110"/>
      <c r="AF269" s="110">
        <v>100</v>
      </c>
      <c r="AG269" s="110">
        <v>100</v>
      </c>
      <c r="AH269" s="110">
        <v>100</v>
      </c>
      <c r="AI269" s="118"/>
      <c r="AJ269" s="110"/>
      <c r="AK269" s="21"/>
    </row>
    <row r="270" spans="1:37" ht="30" x14ac:dyDescent="0.25">
      <c r="A270" s="108"/>
      <c r="B270" s="109"/>
      <c r="C270" s="110"/>
      <c r="D270" s="110"/>
      <c r="E270" s="125"/>
      <c r="F270" s="90" t="s">
        <v>13</v>
      </c>
      <c r="G270" s="98">
        <f t="shared" si="79"/>
        <v>5701712.5099999998</v>
      </c>
      <c r="H270" s="98">
        <f t="shared" ref="H270:T270" si="81">SUM(H271:H273)</f>
        <v>50429</v>
      </c>
      <c r="I270" s="98">
        <f t="shared" si="81"/>
        <v>0</v>
      </c>
      <c r="J270" s="98">
        <f t="shared" si="81"/>
        <v>456213</v>
      </c>
      <c r="K270" s="98">
        <f t="shared" si="81"/>
        <v>4350971.05</v>
      </c>
      <c r="L270" s="98">
        <f t="shared" si="81"/>
        <v>430529</v>
      </c>
      <c r="M270" s="98">
        <f t="shared" si="81"/>
        <v>0</v>
      </c>
      <c r="N270" s="98">
        <f t="shared" si="81"/>
        <v>137100</v>
      </c>
      <c r="O270" s="98">
        <f t="shared" si="81"/>
        <v>0</v>
      </c>
      <c r="P270" s="98">
        <f t="shared" si="81"/>
        <v>60270.46</v>
      </c>
      <c r="Q270" s="98">
        <f t="shared" si="81"/>
        <v>0</v>
      </c>
      <c r="R270" s="98">
        <f t="shared" si="81"/>
        <v>34000</v>
      </c>
      <c r="S270" s="98">
        <f t="shared" si="81"/>
        <v>91100</v>
      </c>
      <c r="T270" s="98">
        <f t="shared" si="81"/>
        <v>91100</v>
      </c>
      <c r="U270" s="125"/>
      <c r="V270" s="125"/>
      <c r="W270" s="110"/>
      <c r="X270" s="110"/>
      <c r="Y270" s="110"/>
      <c r="Z270" s="110"/>
      <c r="AA270" s="110"/>
      <c r="AB270" s="110"/>
      <c r="AC270" s="110"/>
      <c r="AD270" s="110"/>
      <c r="AE270" s="110"/>
      <c r="AF270" s="110"/>
      <c r="AG270" s="110"/>
      <c r="AH270" s="110"/>
      <c r="AI270" s="101"/>
      <c r="AJ270" s="110"/>
      <c r="AK270" s="21"/>
    </row>
    <row r="271" spans="1:37" ht="30" x14ac:dyDescent="0.25">
      <c r="A271" s="108"/>
      <c r="B271" s="109"/>
      <c r="C271" s="110"/>
      <c r="D271" s="110"/>
      <c r="E271" s="125"/>
      <c r="F271" s="90" t="s">
        <v>14</v>
      </c>
      <c r="G271" s="98">
        <f t="shared" si="79"/>
        <v>5701712.5099999998</v>
      </c>
      <c r="H271" s="98">
        <v>50429</v>
      </c>
      <c r="I271" s="98">
        <v>0</v>
      </c>
      <c r="J271" s="98">
        <v>456213</v>
      </c>
      <c r="K271" s="98">
        <v>4350971.05</v>
      </c>
      <c r="L271" s="98">
        <v>430529</v>
      </c>
      <c r="M271" s="98">
        <v>0</v>
      </c>
      <c r="N271" s="98">
        <v>137100</v>
      </c>
      <c r="O271" s="98">
        <v>0</v>
      </c>
      <c r="P271" s="98">
        <v>60270.46</v>
      </c>
      <c r="Q271" s="98">
        <v>0</v>
      </c>
      <c r="R271" s="98">
        <v>34000</v>
      </c>
      <c r="S271" s="98">
        <v>91100</v>
      </c>
      <c r="T271" s="98">
        <v>91100</v>
      </c>
      <c r="U271" s="125"/>
      <c r="V271" s="125"/>
      <c r="W271" s="110"/>
      <c r="X271" s="110"/>
      <c r="Y271" s="110"/>
      <c r="Z271" s="110"/>
      <c r="AA271" s="110"/>
      <c r="AB271" s="110"/>
      <c r="AC271" s="110"/>
      <c r="AD271" s="110"/>
      <c r="AE271" s="110"/>
      <c r="AF271" s="110"/>
      <c r="AG271" s="110"/>
      <c r="AH271" s="110"/>
      <c r="AI271" s="101"/>
      <c r="AJ271" s="110"/>
      <c r="AK271" s="21"/>
    </row>
    <row r="272" spans="1:37" ht="30" x14ac:dyDescent="0.25">
      <c r="A272" s="108"/>
      <c r="B272" s="109"/>
      <c r="C272" s="110"/>
      <c r="D272" s="110"/>
      <c r="E272" s="125"/>
      <c r="F272" s="90" t="s">
        <v>15</v>
      </c>
      <c r="G272" s="98">
        <f t="shared" si="79"/>
        <v>0</v>
      </c>
      <c r="H272" s="98">
        <v>0</v>
      </c>
      <c r="I272" s="98">
        <v>0</v>
      </c>
      <c r="J272" s="98">
        <v>0</v>
      </c>
      <c r="K272" s="98">
        <v>0</v>
      </c>
      <c r="L272" s="98">
        <v>0</v>
      </c>
      <c r="M272" s="98">
        <v>0</v>
      </c>
      <c r="N272" s="98">
        <v>0</v>
      </c>
      <c r="O272" s="98">
        <v>0</v>
      </c>
      <c r="P272" s="98">
        <v>0</v>
      </c>
      <c r="Q272" s="98">
        <v>0</v>
      </c>
      <c r="R272" s="98">
        <v>0</v>
      </c>
      <c r="S272" s="98">
        <v>0</v>
      </c>
      <c r="T272" s="98">
        <v>0</v>
      </c>
      <c r="U272" s="125"/>
      <c r="V272" s="125"/>
      <c r="W272" s="110"/>
      <c r="X272" s="110"/>
      <c r="Y272" s="110"/>
      <c r="Z272" s="110"/>
      <c r="AA272" s="110"/>
      <c r="AB272" s="110"/>
      <c r="AC272" s="110"/>
      <c r="AD272" s="110"/>
      <c r="AE272" s="110"/>
      <c r="AF272" s="110"/>
      <c r="AG272" s="110"/>
      <c r="AH272" s="110"/>
      <c r="AI272" s="101"/>
      <c r="AJ272" s="110"/>
      <c r="AK272" s="21"/>
    </row>
    <row r="273" spans="1:37" ht="30" x14ac:dyDescent="0.25">
      <c r="A273" s="108"/>
      <c r="B273" s="109"/>
      <c r="C273" s="110"/>
      <c r="D273" s="110"/>
      <c r="E273" s="125"/>
      <c r="F273" s="90" t="s">
        <v>16</v>
      </c>
      <c r="G273" s="98">
        <f t="shared" si="79"/>
        <v>0</v>
      </c>
      <c r="H273" s="98">
        <v>0</v>
      </c>
      <c r="I273" s="98">
        <v>0</v>
      </c>
      <c r="J273" s="98">
        <v>0</v>
      </c>
      <c r="K273" s="98">
        <v>0</v>
      </c>
      <c r="L273" s="98">
        <v>0</v>
      </c>
      <c r="M273" s="98">
        <v>0</v>
      </c>
      <c r="N273" s="98">
        <v>0</v>
      </c>
      <c r="O273" s="98">
        <v>0</v>
      </c>
      <c r="P273" s="98">
        <v>0</v>
      </c>
      <c r="Q273" s="98">
        <v>0</v>
      </c>
      <c r="R273" s="98">
        <v>0</v>
      </c>
      <c r="S273" s="98">
        <v>0</v>
      </c>
      <c r="T273" s="98">
        <v>0</v>
      </c>
      <c r="U273" s="125"/>
      <c r="V273" s="125"/>
      <c r="W273" s="110"/>
      <c r="X273" s="110"/>
      <c r="Y273" s="110"/>
      <c r="Z273" s="110"/>
      <c r="AA273" s="110"/>
      <c r="AB273" s="110"/>
      <c r="AC273" s="110"/>
      <c r="AD273" s="110"/>
      <c r="AE273" s="110"/>
      <c r="AF273" s="110"/>
      <c r="AG273" s="110"/>
      <c r="AH273" s="110"/>
      <c r="AI273" s="101"/>
      <c r="AJ273" s="110"/>
      <c r="AK273" s="21"/>
    </row>
    <row r="274" spans="1:37" x14ac:dyDescent="0.25">
      <c r="A274" s="108"/>
      <c r="B274" s="109"/>
      <c r="C274" s="110"/>
      <c r="D274" s="110"/>
      <c r="E274" s="125"/>
      <c r="F274" s="90" t="s">
        <v>17</v>
      </c>
      <c r="G274" s="98">
        <f t="shared" si="79"/>
        <v>0</v>
      </c>
      <c r="H274" s="98">
        <v>0</v>
      </c>
      <c r="I274" s="98">
        <v>0</v>
      </c>
      <c r="J274" s="98">
        <v>0</v>
      </c>
      <c r="K274" s="98">
        <v>0</v>
      </c>
      <c r="L274" s="98">
        <v>0</v>
      </c>
      <c r="M274" s="98">
        <v>0</v>
      </c>
      <c r="N274" s="98">
        <v>0</v>
      </c>
      <c r="O274" s="98">
        <v>0</v>
      </c>
      <c r="P274" s="98">
        <v>0</v>
      </c>
      <c r="Q274" s="98">
        <v>0</v>
      </c>
      <c r="R274" s="98">
        <v>0</v>
      </c>
      <c r="S274" s="98">
        <v>0</v>
      </c>
      <c r="T274" s="98">
        <v>0</v>
      </c>
      <c r="U274" s="125"/>
      <c r="V274" s="125"/>
      <c r="W274" s="110"/>
      <c r="X274" s="110"/>
      <c r="Y274" s="110"/>
      <c r="Z274" s="110"/>
      <c r="AA274" s="110"/>
      <c r="AB274" s="110"/>
      <c r="AC274" s="110"/>
      <c r="AD274" s="110"/>
      <c r="AE274" s="110"/>
      <c r="AF274" s="110"/>
      <c r="AG274" s="110"/>
      <c r="AH274" s="110"/>
      <c r="AI274" s="102"/>
      <c r="AJ274" s="110"/>
      <c r="AK274" s="21"/>
    </row>
    <row r="275" spans="1:37" x14ac:dyDescent="0.25">
      <c r="A275" s="108" t="s">
        <v>102</v>
      </c>
      <c r="B275" s="109" t="s">
        <v>103</v>
      </c>
      <c r="C275" s="110">
        <v>2014</v>
      </c>
      <c r="D275" s="110">
        <v>2026</v>
      </c>
      <c r="E275" s="125"/>
      <c r="F275" s="90" t="s">
        <v>12</v>
      </c>
      <c r="G275" s="98">
        <f t="shared" si="79"/>
        <v>4188939.46</v>
      </c>
      <c r="H275" s="98">
        <f t="shared" ref="H275:T275" si="82">H276+H280</f>
        <v>0</v>
      </c>
      <c r="I275" s="98">
        <f t="shared" si="82"/>
        <v>0</v>
      </c>
      <c r="J275" s="98">
        <f t="shared" si="82"/>
        <v>0</v>
      </c>
      <c r="K275" s="98">
        <f t="shared" si="82"/>
        <v>0</v>
      </c>
      <c r="L275" s="98">
        <f t="shared" si="82"/>
        <v>0</v>
      </c>
      <c r="M275" s="98">
        <f t="shared" si="82"/>
        <v>0</v>
      </c>
      <c r="N275" s="98">
        <f t="shared" si="82"/>
        <v>0</v>
      </c>
      <c r="O275" s="98">
        <f t="shared" si="82"/>
        <v>556420</v>
      </c>
      <c r="P275" s="98">
        <f t="shared" si="82"/>
        <v>392627.69</v>
      </c>
      <c r="Q275" s="98">
        <f t="shared" si="82"/>
        <v>616311.61</v>
      </c>
      <c r="R275" s="98">
        <f t="shared" si="82"/>
        <v>1089430.54</v>
      </c>
      <c r="S275" s="98">
        <f t="shared" si="82"/>
        <v>591807.17000000004</v>
      </c>
      <c r="T275" s="98">
        <f t="shared" si="82"/>
        <v>942342.45</v>
      </c>
      <c r="U275" s="125" t="s">
        <v>144</v>
      </c>
      <c r="V275" s="125" t="s">
        <v>145</v>
      </c>
      <c r="W275" s="110"/>
      <c r="X275" s="110"/>
      <c r="Y275" s="110"/>
      <c r="Z275" s="110"/>
      <c r="AA275" s="110"/>
      <c r="AB275" s="110"/>
      <c r="AC275" s="110"/>
      <c r="AD275" s="110"/>
      <c r="AE275" s="110"/>
      <c r="AF275" s="110">
        <v>100</v>
      </c>
      <c r="AG275" s="110">
        <v>100</v>
      </c>
      <c r="AH275" s="110">
        <v>100</v>
      </c>
      <c r="AI275" s="118"/>
      <c r="AJ275" s="110"/>
      <c r="AK275" s="21"/>
    </row>
    <row r="276" spans="1:37" ht="30" x14ac:dyDescent="0.25">
      <c r="A276" s="108"/>
      <c r="B276" s="109"/>
      <c r="C276" s="110"/>
      <c r="D276" s="110"/>
      <c r="E276" s="125"/>
      <c r="F276" s="90" t="s">
        <v>13</v>
      </c>
      <c r="G276" s="98">
        <f t="shared" si="79"/>
        <v>4188939.46</v>
      </c>
      <c r="H276" s="98">
        <f t="shared" ref="H276:T276" si="83">SUM(H277:H279)</f>
        <v>0</v>
      </c>
      <c r="I276" s="98">
        <f t="shared" si="83"/>
        <v>0</v>
      </c>
      <c r="J276" s="98">
        <f t="shared" si="83"/>
        <v>0</v>
      </c>
      <c r="K276" s="98">
        <f t="shared" si="83"/>
        <v>0</v>
      </c>
      <c r="L276" s="98">
        <f t="shared" si="83"/>
        <v>0</v>
      </c>
      <c r="M276" s="98">
        <f t="shared" si="83"/>
        <v>0</v>
      </c>
      <c r="N276" s="98">
        <f t="shared" si="83"/>
        <v>0</v>
      </c>
      <c r="O276" s="98">
        <f t="shared" si="83"/>
        <v>556420</v>
      </c>
      <c r="P276" s="98">
        <f t="shared" si="83"/>
        <v>392627.69</v>
      </c>
      <c r="Q276" s="98">
        <f t="shared" si="83"/>
        <v>616311.61</v>
      </c>
      <c r="R276" s="98">
        <f t="shared" si="83"/>
        <v>1089430.54</v>
      </c>
      <c r="S276" s="98">
        <f t="shared" si="83"/>
        <v>591807.17000000004</v>
      </c>
      <c r="T276" s="98">
        <f t="shared" si="83"/>
        <v>942342.45</v>
      </c>
      <c r="U276" s="125"/>
      <c r="V276" s="125"/>
      <c r="W276" s="110"/>
      <c r="X276" s="110"/>
      <c r="Y276" s="110"/>
      <c r="Z276" s="110"/>
      <c r="AA276" s="110"/>
      <c r="AB276" s="110"/>
      <c r="AC276" s="110"/>
      <c r="AD276" s="110"/>
      <c r="AE276" s="110"/>
      <c r="AF276" s="110"/>
      <c r="AG276" s="110"/>
      <c r="AH276" s="110"/>
      <c r="AI276" s="101"/>
      <c r="AJ276" s="110"/>
      <c r="AK276" s="21"/>
    </row>
    <row r="277" spans="1:37" ht="30" x14ac:dyDescent="0.25">
      <c r="A277" s="108"/>
      <c r="B277" s="109"/>
      <c r="C277" s="110"/>
      <c r="D277" s="110"/>
      <c r="E277" s="125"/>
      <c r="F277" s="90" t="s">
        <v>14</v>
      </c>
      <c r="G277" s="98">
        <f t="shared" si="79"/>
        <v>4188939.46</v>
      </c>
      <c r="H277" s="98">
        <v>0</v>
      </c>
      <c r="I277" s="98">
        <v>0</v>
      </c>
      <c r="J277" s="98">
        <v>0</v>
      </c>
      <c r="K277" s="98">
        <v>0</v>
      </c>
      <c r="L277" s="98">
        <v>0</v>
      </c>
      <c r="M277" s="98">
        <v>0</v>
      </c>
      <c r="N277" s="98">
        <v>0</v>
      </c>
      <c r="O277" s="98">
        <v>556420</v>
      </c>
      <c r="P277" s="98">
        <v>392627.69</v>
      </c>
      <c r="Q277" s="98">
        <v>616311.61</v>
      </c>
      <c r="R277" s="98">
        <v>1089430.54</v>
      </c>
      <c r="S277" s="98">
        <v>591807.17000000004</v>
      </c>
      <c r="T277" s="98">
        <v>942342.45</v>
      </c>
      <c r="U277" s="125"/>
      <c r="V277" s="125"/>
      <c r="W277" s="110"/>
      <c r="X277" s="110"/>
      <c r="Y277" s="110"/>
      <c r="Z277" s="110"/>
      <c r="AA277" s="110"/>
      <c r="AB277" s="110"/>
      <c r="AC277" s="110"/>
      <c r="AD277" s="110"/>
      <c r="AE277" s="110"/>
      <c r="AF277" s="110"/>
      <c r="AG277" s="110"/>
      <c r="AH277" s="110"/>
      <c r="AI277" s="101"/>
      <c r="AJ277" s="110"/>
      <c r="AK277" s="21"/>
    </row>
    <row r="278" spans="1:37" ht="30" x14ac:dyDescent="0.25">
      <c r="A278" s="108"/>
      <c r="B278" s="109"/>
      <c r="C278" s="110"/>
      <c r="D278" s="110"/>
      <c r="E278" s="125"/>
      <c r="F278" s="90" t="s">
        <v>15</v>
      </c>
      <c r="G278" s="98">
        <f t="shared" si="79"/>
        <v>0</v>
      </c>
      <c r="H278" s="98">
        <v>0</v>
      </c>
      <c r="I278" s="98">
        <v>0</v>
      </c>
      <c r="J278" s="98">
        <v>0</v>
      </c>
      <c r="K278" s="98">
        <v>0</v>
      </c>
      <c r="L278" s="98">
        <v>0</v>
      </c>
      <c r="M278" s="98">
        <v>0</v>
      </c>
      <c r="N278" s="98">
        <v>0</v>
      </c>
      <c r="O278" s="98">
        <v>0</v>
      </c>
      <c r="P278" s="98">
        <v>0</v>
      </c>
      <c r="Q278" s="98">
        <v>0</v>
      </c>
      <c r="R278" s="98">
        <v>0</v>
      </c>
      <c r="S278" s="98">
        <v>0</v>
      </c>
      <c r="T278" s="98">
        <v>0</v>
      </c>
      <c r="U278" s="125"/>
      <c r="V278" s="125"/>
      <c r="W278" s="110"/>
      <c r="X278" s="110"/>
      <c r="Y278" s="110"/>
      <c r="Z278" s="110"/>
      <c r="AA278" s="110"/>
      <c r="AB278" s="110"/>
      <c r="AC278" s="110"/>
      <c r="AD278" s="110"/>
      <c r="AE278" s="110"/>
      <c r="AF278" s="110"/>
      <c r="AG278" s="110"/>
      <c r="AH278" s="110"/>
      <c r="AI278" s="101"/>
      <c r="AJ278" s="110"/>
      <c r="AK278" s="21"/>
    </row>
    <row r="279" spans="1:37" ht="30" x14ac:dyDescent="0.25">
      <c r="A279" s="108"/>
      <c r="B279" s="109"/>
      <c r="C279" s="110"/>
      <c r="D279" s="110"/>
      <c r="E279" s="125"/>
      <c r="F279" s="90" t="s">
        <v>16</v>
      </c>
      <c r="G279" s="98">
        <f t="shared" si="79"/>
        <v>0</v>
      </c>
      <c r="H279" s="98">
        <v>0</v>
      </c>
      <c r="I279" s="98">
        <v>0</v>
      </c>
      <c r="J279" s="98">
        <v>0</v>
      </c>
      <c r="K279" s="98">
        <v>0</v>
      </c>
      <c r="L279" s="98">
        <v>0</v>
      </c>
      <c r="M279" s="98">
        <v>0</v>
      </c>
      <c r="N279" s="98">
        <v>0</v>
      </c>
      <c r="O279" s="98">
        <v>0</v>
      </c>
      <c r="P279" s="98">
        <v>0</v>
      </c>
      <c r="Q279" s="98">
        <v>0</v>
      </c>
      <c r="R279" s="98">
        <v>0</v>
      </c>
      <c r="S279" s="98">
        <v>0</v>
      </c>
      <c r="T279" s="98">
        <v>0</v>
      </c>
      <c r="U279" s="125"/>
      <c r="V279" s="125"/>
      <c r="W279" s="110"/>
      <c r="X279" s="110"/>
      <c r="Y279" s="110"/>
      <c r="Z279" s="110"/>
      <c r="AA279" s="110"/>
      <c r="AB279" s="110"/>
      <c r="AC279" s="110"/>
      <c r="AD279" s="110"/>
      <c r="AE279" s="110"/>
      <c r="AF279" s="110"/>
      <c r="AG279" s="110"/>
      <c r="AH279" s="110"/>
      <c r="AI279" s="101"/>
      <c r="AJ279" s="110"/>
      <c r="AK279" s="21"/>
    </row>
    <row r="280" spans="1:37" x14ac:dyDescent="0.25">
      <c r="A280" s="108"/>
      <c r="B280" s="109"/>
      <c r="C280" s="110"/>
      <c r="D280" s="110"/>
      <c r="E280" s="125"/>
      <c r="F280" s="90" t="s">
        <v>17</v>
      </c>
      <c r="G280" s="98">
        <f t="shared" si="79"/>
        <v>0</v>
      </c>
      <c r="H280" s="98">
        <v>0</v>
      </c>
      <c r="I280" s="98">
        <v>0</v>
      </c>
      <c r="J280" s="98">
        <v>0</v>
      </c>
      <c r="K280" s="98">
        <v>0</v>
      </c>
      <c r="L280" s="98">
        <v>0</v>
      </c>
      <c r="M280" s="98">
        <v>0</v>
      </c>
      <c r="N280" s="98">
        <v>0</v>
      </c>
      <c r="O280" s="98">
        <v>0</v>
      </c>
      <c r="P280" s="98">
        <v>0</v>
      </c>
      <c r="Q280" s="98">
        <v>0</v>
      </c>
      <c r="R280" s="98">
        <v>0</v>
      </c>
      <c r="S280" s="98">
        <v>0</v>
      </c>
      <c r="T280" s="98">
        <v>0</v>
      </c>
      <c r="U280" s="125"/>
      <c r="V280" s="125"/>
      <c r="W280" s="110"/>
      <c r="X280" s="110"/>
      <c r="Y280" s="110"/>
      <c r="Z280" s="110"/>
      <c r="AA280" s="110"/>
      <c r="AB280" s="110"/>
      <c r="AC280" s="110"/>
      <c r="AD280" s="110"/>
      <c r="AE280" s="110"/>
      <c r="AF280" s="110"/>
      <c r="AG280" s="110"/>
      <c r="AH280" s="110"/>
      <c r="AI280" s="102"/>
      <c r="AJ280" s="110"/>
      <c r="AK280" s="21"/>
    </row>
    <row r="281" spans="1:37" x14ac:dyDescent="0.25">
      <c r="A281" s="108" t="s">
        <v>126</v>
      </c>
      <c r="B281" s="109" t="s">
        <v>127</v>
      </c>
      <c r="C281" s="110">
        <v>2014</v>
      </c>
      <c r="D281" s="110">
        <v>2026</v>
      </c>
      <c r="E281" s="125"/>
      <c r="F281" s="90" t="s">
        <v>12</v>
      </c>
      <c r="G281" s="98">
        <f t="shared" si="79"/>
        <v>774360</v>
      </c>
      <c r="H281" s="98">
        <f>H282+H286</f>
        <v>0</v>
      </c>
      <c r="I281" s="98">
        <f t="shared" ref="I281:R281" si="84">I282+I286</f>
        <v>0</v>
      </c>
      <c r="J281" s="98">
        <f t="shared" si="84"/>
        <v>0</v>
      </c>
      <c r="K281" s="98">
        <f t="shared" si="84"/>
        <v>0</v>
      </c>
      <c r="L281" s="98">
        <f t="shared" si="84"/>
        <v>0</v>
      </c>
      <c r="M281" s="98">
        <f t="shared" si="84"/>
        <v>0</v>
      </c>
      <c r="N281" s="98">
        <f t="shared" si="84"/>
        <v>0</v>
      </c>
      <c r="O281" s="98">
        <f t="shared" si="84"/>
        <v>20000</v>
      </c>
      <c r="P281" s="98">
        <f t="shared" si="84"/>
        <v>388460</v>
      </c>
      <c r="Q281" s="98">
        <f t="shared" si="84"/>
        <v>327900</v>
      </c>
      <c r="R281" s="98">
        <f t="shared" si="84"/>
        <v>38000</v>
      </c>
      <c r="S281" s="98">
        <f>S282+S286</f>
        <v>0</v>
      </c>
      <c r="T281" s="98">
        <f>T282+T286</f>
        <v>0</v>
      </c>
      <c r="U281" s="125" t="s">
        <v>144</v>
      </c>
      <c r="V281" s="125" t="s">
        <v>145</v>
      </c>
      <c r="W281" s="110"/>
      <c r="X281" s="110"/>
      <c r="Y281" s="110"/>
      <c r="Z281" s="110"/>
      <c r="AA281" s="110"/>
      <c r="AB281" s="110"/>
      <c r="AC281" s="110"/>
      <c r="AD281" s="110"/>
      <c r="AE281" s="110"/>
      <c r="AF281" s="110">
        <v>100</v>
      </c>
      <c r="AG281" s="110"/>
      <c r="AH281" s="110"/>
      <c r="AI281" s="118"/>
      <c r="AJ281" s="110"/>
      <c r="AK281" s="21"/>
    </row>
    <row r="282" spans="1:37" ht="30" x14ac:dyDescent="0.25">
      <c r="A282" s="108"/>
      <c r="B282" s="109"/>
      <c r="C282" s="110"/>
      <c r="D282" s="110"/>
      <c r="E282" s="125"/>
      <c r="F282" s="90" t="s">
        <v>13</v>
      </c>
      <c r="G282" s="98">
        <f t="shared" si="79"/>
        <v>774360</v>
      </c>
      <c r="H282" s="98">
        <f>SUM(H283:H285)</f>
        <v>0</v>
      </c>
      <c r="I282" s="98">
        <f t="shared" ref="I282:R282" si="85">SUM(I283:I285)</f>
        <v>0</v>
      </c>
      <c r="J282" s="98">
        <f t="shared" si="85"/>
        <v>0</v>
      </c>
      <c r="K282" s="98">
        <f t="shared" si="85"/>
        <v>0</v>
      </c>
      <c r="L282" s="98">
        <f t="shared" si="85"/>
        <v>0</v>
      </c>
      <c r="M282" s="98">
        <f t="shared" si="85"/>
        <v>0</v>
      </c>
      <c r="N282" s="98">
        <f t="shared" si="85"/>
        <v>0</v>
      </c>
      <c r="O282" s="98">
        <f t="shared" si="85"/>
        <v>20000</v>
      </c>
      <c r="P282" s="98">
        <f t="shared" si="85"/>
        <v>388460</v>
      </c>
      <c r="Q282" s="98">
        <f t="shared" si="85"/>
        <v>327900</v>
      </c>
      <c r="R282" s="98">
        <f t="shared" si="85"/>
        <v>38000</v>
      </c>
      <c r="S282" s="98">
        <f>SUM(S283:S285)</f>
        <v>0</v>
      </c>
      <c r="T282" s="98">
        <f>SUM(T283:T285)</f>
        <v>0</v>
      </c>
      <c r="U282" s="125"/>
      <c r="V282" s="125"/>
      <c r="W282" s="110"/>
      <c r="X282" s="110"/>
      <c r="Y282" s="110"/>
      <c r="Z282" s="110"/>
      <c r="AA282" s="110"/>
      <c r="AB282" s="110"/>
      <c r="AC282" s="110"/>
      <c r="AD282" s="110"/>
      <c r="AE282" s="110"/>
      <c r="AF282" s="110"/>
      <c r="AG282" s="110"/>
      <c r="AH282" s="110"/>
      <c r="AI282" s="101"/>
      <c r="AJ282" s="110"/>
      <c r="AK282" s="21"/>
    </row>
    <row r="283" spans="1:37" ht="30" x14ac:dyDescent="0.25">
      <c r="A283" s="108"/>
      <c r="B283" s="109"/>
      <c r="C283" s="110"/>
      <c r="D283" s="110"/>
      <c r="E283" s="125"/>
      <c r="F283" s="90" t="s">
        <v>14</v>
      </c>
      <c r="G283" s="98">
        <f t="shared" si="79"/>
        <v>774360</v>
      </c>
      <c r="H283" s="98">
        <v>0</v>
      </c>
      <c r="I283" s="98">
        <v>0</v>
      </c>
      <c r="J283" s="98">
        <v>0</v>
      </c>
      <c r="K283" s="98">
        <v>0</v>
      </c>
      <c r="L283" s="98">
        <v>0</v>
      </c>
      <c r="M283" s="98">
        <v>0</v>
      </c>
      <c r="N283" s="98">
        <v>0</v>
      </c>
      <c r="O283" s="98">
        <v>20000</v>
      </c>
      <c r="P283" s="98">
        <v>388460</v>
      </c>
      <c r="Q283" s="98">
        <v>327900</v>
      </c>
      <c r="R283" s="98">
        <v>38000</v>
      </c>
      <c r="S283" s="98">
        <v>0</v>
      </c>
      <c r="T283" s="98">
        <v>0</v>
      </c>
      <c r="U283" s="125"/>
      <c r="V283" s="125"/>
      <c r="W283" s="110"/>
      <c r="X283" s="110"/>
      <c r="Y283" s="110"/>
      <c r="Z283" s="110"/>
      <c r="AA283" s="110"/>
      <c r="AB283" s="110"/>
      <c r="AC283" s="110"/>
      <c r="AD283" s="110"/>
      <c r="AE283" s="110"/>
      <c r="AF283" s="110"/>
      <c r="AG283" s="110"/>
      <c r="AH283" s="110"/>
      <c r="AI283" s="101"/>
      <c r="AJ283" s="110"/>
      <c r="AK283" s="21"/>
    </row>
    <row r="284" spans="1:37" ht="30" x14ac:dyDescent="0.25">
      <c r="A284" s="108"/>
      <c r="B284" s="109"/>
      <c r="C284" s="110"/>
      <c r="D284" s="110"/>
      <c r="E284" s="125"/>
      <c r="F284" s="90" t="s">
        <v>15</v>
      </c>
      <c r="G284" s="98">
        <f t="shared" si="79"/>
        <v>0</v>
      </c>
      <c r="H284" s="98">
        <v>0</v>
      </c>
      <c r="I284" s="98">
        <v>0</v>
      </c>
      <c r="J284" s="98">
        <v>0</v>
      </c>
      <c r="K284" s="98">
        <v>0</v>
      </c>
      <c r="L284" s="98">
        <v>0</v>
      </c>
      <c r="M284" s="98">
        <v>0</v>
      </c>
      <c r="N284" s="98">
        <v>0</v>
      </c>
      <c r="O284" s="98">
        <v>0</v>
      </c>
      <c r="P284" s="98">
        <v>0</v>
      </c>
      <c r="Q284" s="98">
        <v>0</v>
      </c>
      <c r="R284" s="98">
        <v>0</v>
      </c>
      <c r="S284" s="98">
        <v>0</v>
      </c>
      <c r="T284" s="98">
        <v>0</v>
      </c>
      <c r="U284" s="125"/>
      <c r="V284" s="125"/>
      <c r="W284" s="110"/>
      <c r="X284" s="110"/>
      <c r="Y284" s="110"/>
      <c r="Z284" s="110"/>
      <c r="AA284" s="110"/>
      <c r="AB284" s="110"/>
      <c r="AC284" s="110"/>
      <c r="AD284" s="110"/>
      <c r="AE284" s="110"/>
      <c r="AF284" s="110"/>
      <c r="AG284" s="110"/>
      <c r="AH284" s="110"/>
      <c r="AI284" s="101"/>
      <c r="AJ284" s="110"/>
      <c r="AK284" s="21"/>
    </row>
    <row r="285" spans="1:37" ht="30" x14ac:dyDescent="0.25">
      <c r="A285" s="108"/>
      <c r="B285" s="109"/>
      <c r="C285" s="110"/>
      <c r="D285" s="110"/>
      <c r="E285" s="125"/>
      <c r="F285" s="90" t="s">
        <v>16</v>
      </c>
      <c r="G285" s="98">
        <f t="shared" si="79"/>
        <v>0</v>
      </c>
      <c r="H285" s="98">
        <v>0</v>
      </c>
      <c r="I285" s="98">
        <v>0</v>
      </c>
      <c r="J285" s="98">
        <v>0</v>
      </c>
      <c r="K285" s="98">
        <v>0</v>
      </c>
      <c r="L285" s="98">
        <v>0</v>
      </c>
      <c r="M285" s="98">
        <v>0</v>
      </c>
      <c r="N285" s="98">
        <v>0</v>
      </c>
      <c r="O285" s="98">
        <v>0</v>
      </c>
      <c r="P285" s="98">
        <v>0</v>
      </c>
      <c r="Q285" s="98">
        <v>0</v>
      </c>
      <c r="R285" s="98">
        <v>0</v>
      </c>
      <c r="S285" s="98">
        <v>0</v>
      </c>
      <c r="T285" s="98">
        <v>0</v>
      </c>
      <c r="U285" s="125"/>
      <c r="V285" s="125"/>
      <c r="W285" s="110"/>
      <c r="X285" s="110"/>
      <c r="Y285" s="110"/>
      <c r="Z285" s="110"/>
      <c r="AA285" s="110"/>
      <c r="AB285" s="110"/>
      <c r="AC285" s="110"/>
      <c r="AD285" s="110"/>
      <c r="AE285" s="110"/>
      <c r="AF285" s="110"/>
      <c r="AG285" s="110"/>
      <c r="AH285" s="110"/>
      <c r="AI285" s="101"/>
      <c r="AJ285" s="110"/>
      <c r="AK285" s="21"/>
    </row>
    <row r="286" spans="1:37" x14ac:dyDescent="0.25">
      <c r="A286" s="108"/>
      <c r="B286" s="109"/>
      <c r="C286" s="110"/>
      <c r="D286" s="110"/>
      <c r="E286" s="125"/>
      <c r="F286" s="90" t="s">
        <v>17</v>
      </c>
      <c r="G286" s="98">
        <f t="shared" si="79"/>
        <v>0</v>
      </c>
      <c r="H286" s="98">
        <v>0</v>
      </c>
      <c r="I286" s="98">
        <v>0</v>
      </c>
      <c r="J286" s="98">
        <v>0</v>
      </c>
      <c r="K286" s="98">
        <v>0</v>
      </c>
      <c r="L286" s="98">
        <v>0</v>
      </c>
      <c r="M286" s="98">
        <v>0</v>
      </c>
      <c r="N286" s="98">
        <v>0</v>
      </c>
      <c r="O286" s="98">
        <v>0</v>
      </c>
      <c r="P286" s="98">
        <v>0</v>
      </c>
      <c r="Q286" s="98">
        <v>0</v>
      </c>
      <c r="R286" s="98">
        <v>0</v>
      </c>
      <c r="S286" s="98">
        <v>0</v>
      </c>
      <c r="T286" s="98">
        <v>0</v>
      </c>
      <c r="U286" s="125"/>
      <c r="V286" s="125"/>
      <c r="W286" s="110"/>
      <c r="X286" s="110"/>
      <c r="Y286" s="110"/>
      <c r="Z286" s="110"/>
      <c r="AA286" s="110"/>
      <c r="AB286" s="110"/>
      <c r="AC286" s="110"/>
      <c r="AD286" s="110"/>
      <c r="AE286" s="110"/>
      <c r="AF286" s="110"/>
      <c r="AG286" s="110"/>
      <c r="AH286" s="110"/>
      <c r="AI286" s="102"/>
      <c r="AJ286" s="110"/>
      <c r="AK286" s="21"/>
    </row>
    <row r="287" spans="1:37" x14ac:dyDescent="0.25">
      <c r="A287" s="108" t="s">
        <v>128</v>
      </c>
      <c r="B287" s="109" t="s">
        <v>129</v>
      </c>
      <c r="C287" s="110">
        <v>2021</v>
      </c>
      <c r="D287" s="110">
        <v>2026</v>
      </c>
      <c r="E287" s="125"/>
      <c r="F287" s="90" t="s">
        <v>12</v>
      </c>
      <c r="G287" s="98">
        <f t="shared" si="79"/>
        <v>9268333.5</v>
      </c>
      <c r="H287" s="98">
        <f>H288+H292</f>
        <v>0</v>
      </c>
      <c r="I287" s="98">
        <f t="shared" ref="I287:R287" si="86">I288+I292</f>
        <v>0</v>
      </c>
      <c r="J287" s="98">
        <f t="shared" si="86"/>
        <v>0</v>
      </c>
      <c r="K287" s="98">
        <f t="shared" si="86"/>
        <v>0</v>
      </c>
      <c r="L287" s="98">
        <f t="shared" si="86"/>
        <v>0</v>
      </c>
      <c r="M287" s="98">
        <f t="shared" si="86"/>
        <v>0</v>
      </c>
      <c r="N287" s="98">
        <f t="shared" si="86"/>
        <v>0</v>
      </c>
      <c r="O287" s="98">
        <f t="shared" si="86"/>
        <v>5117127.5999999996</v>
      </c>
      <c r="P287" s="98">
        <f t="shared" si="86"/>
        <v>0</v>
      </c>
      <c r="Q287" s="98">
        <f t="shared" si="86"/>
        <v>4151205.9</v>
      </c>
      <c r="R287" s="98">
        <f t="shared" si="86"/>
        <v>0</v>
      </c>
      <c r="S287" s="98">
        <f>S288+S292</f>
        <v>0</v>
      </c>
      <c r="T287" s="98">
        <f>T288+T292</f>
        <v>0</v>
      </c>
      <c r="U287" s="124" t="s">
        <v>144</v>
      </c>
      <c r="V287" s="124" t="s">
        <v>145</v>
      </c>
      <c r="W287" s="84"/>
      <c r="X287" s="84"/>
      <c r="Y287" s="84"/>
      <c r="Z287" s="84"/>
      <c r="AA287" s="84"/>
      <c r="AB287" s="84"/>
      <c r="AC287" s="84"/>
      <c r="AD287" s="84"/>
      <c r="AE287" s="84"/>
      <c r="AF287" s="118"/>
      <c r="AG287" s="118"/>
      <c r="AH287" s="118"/>
      <c r="AI287" s="118"/>
      <c r="AJ287" s="118"/>
      <c r="AK287" s="21"/>
    </row>
    <row r="288" spans="1:37" ht="30" x14ac:dyDescent="0.25">
      <c r="A288" s="108"/>
      <c r="B288" s="109"/>
      <c r="C288" s="110"/>
      <c r="D288" s="110"/>
      <c r="E288" s="125"/>
      <c r="F288" s="90" t="s">
        <v>13</v>
      </c>
      <c r="G288" s="98">
        <f t="shared" si="79"/>
        <v>9268333.5</v>
      </c>
      <c r="H288" s="98">
        <f>SUM(H289:H291)</f>
        <v>0</v>
      </c>
      <c r="I288" s="98">
        <f t="shared" ref="I288:R288" si="87">SUM(I289:I291)</f>
        <v>0</v>
      </c>
      <c r="J288" s="98">
        <f t="shared" si="87"/>
        <v>0</v>
      </c>
      <c r="K288" s="98">
        <f t="shared" si="87"/>
        <v>0</v>
      </c>
      <c r="L288" s="98">
        <f t="shared" si="87"/>
        <v>0</v>
      </c>
      <c r="M288" s="98">
        <f t="shared" si="87"/>
        <v>0</v>
      </c>
      <c r="N288" s="98">
        <f t="shared" si="87"/>
        <v>0</v>
      </c>
      <c r="O288" s="98">
        <f t="shared" si="87"/>
        <v>5117127.5999999996</v>
      </c>
      <c r="P288" s="98">
        <f t="shared" si="87"/>
        <v>0</v>
      </c>
      <c r="Q288" s="98">
        <f t="shared" si="87"/>
        <v>4151205.9</v>
      </c>
      <c r="R288" s="98">
        <f t="shared" si="87"/>
        <v>0</v>
      </c>
      <c r="S288" s="98">
        <f>SUM(S289:S291)</f>
        <v>0</v>
      </c>
      <c r="T288" s="98">
        <f>SUM(T289:T291)</f>
        <v>0</v>
      </c>
      <c r="U288" s="115"/>
      <c r="V288" s="115"/>
      <c r="W288" s="84"/>
      <c r="X288" s="84"/>
      <c r="Y288" s="84"/>
      <c r="Z288" s="84"/>
      <c r="AA288" s="84"/>
      <c r="AB288" s="84"/>
      <c r="AC288" s="84"/>
      <c r="AD288" s="84"/>
      <c r="AE288" s="84"/>
      <c r="AF288" s="101"/>
      <c r="AG288" s="101"/>
      <c r="AH288" s="101"/>
      <c r="AI288" s="101"/>
      <c r="AJ288" s="101"/>
      <c r="AK288" s="24"/>
    </row>
    <row r="289" spans="1:37" ht="30" x14ac:dyDescent="0.25">
      <c r="A289" s="108"/>
      <c r="B289" s="109"/>
      <c r="C289" s="110"/>
      <c r="D289" s="110"/>
      <c r="E289" s="125"/>
      <c r="F289" s="90" t="s">
        <v>14</v>
      </c>
      <c r="G289" s="98">
        <f t="shared" si="79"/>
        <v>719273.05999999994</v>
      </c>
      <c r="H289" s="98">
        <v>0</v>
      </c>
      <c r="I289" s="98">
        <v>0</v>
      </c>
      <c r="J289" s="98">
        <v>0</v>
      </c>
      <c r="K289" s="98">
        <v>0</v>
      </c>
      <c r="L289" s="98">
        <v>0</v>
      </c>
      <c r="M289" s="98">
        <v>0</v>
      </c>
      <c r="N289" s="98">
        <v>0</v>
      </c>
      <c r="O289" s="98">
        <v>511712.75999999995</v>
      </c>
      <c r="P289" s="98">
        <v>0</v>
      </c>
      <c r="Q289" s="98">
        <v>207560.3</v>
      </c>
      <c r="R289" s="98">
        <v>0</v>
      </c>
      <c r="S289" s="98">
        <v>0</v>
      </c>
      <c r="T289" s="98">
        <v>0</v>
      </c>
      <c r="U289" s="115"/>
      <c r="V289" s="115"/>
      <c r="W289" s="84"/>
      <c r="X289" s="84"/>
      <c r="Y289" s="84"/>
      <c r="Z289" s="84"/>
      <c r="AA289" s="84"/>
      <c r="AB289" s="84"/>
      <c r="AC289" s="84"/>
      <c r="AD289" s="84"/>
      <c r="AE289" s="84"/>
      <c r="AF289" s="101"/>
      <c r="AG289" s="101"/>
      <c r="AH289" s="101"/>
      <c r="AI289" s="101"/>
      <c r="AJ289" s="101"/>
      <c r="AK289" s="24"/>
    </row>
    <row r="290" spans="1:37" ht="30" x14ac:dyDescent="0.25">
      <c r="A290" s="108"/>
      <c r="B290" s="109"/>
      <c r="C290" s="110"/>
      <c r="D290" s="110"/>
      <c r="E290" s="125"/>
      <c r="F290" s="90" t="s">
        <v>15</v>
      </c>
      <c r="G290" s="98">
        <f t="shared" si="79"/>
        <v>8549060.4399999995</v>
      </c>
      <c r="H290" s="98">
        <v>0</v>
      </c>
      <c r="I290" s="98">
        <v>0</v>
      </c>
      <c r="J290" s="98">
        <v>0</v>
      </c>
      <c r="K290" s="98">
        <v>0</v>
      </c>
      <c r="L290" s="98">
        <v>0</v>
      </c>
      <c r="M290" s="98">
        <v>0</v>
      </c>
      <c r="N290" s="98">
        <v>0</v>
      </c>
      <c r="O290" s="98">
        <v>4605414.84</v>
      </c>
      <c r="P290" s="98">
        <v>0</v>
      </c>
      <c r="Q290" s="98">
        <v>3943645.6</v>
      </c>
      <c r="R290" s="98">
        <v>0</v>
      </c>
      <c r="S290" s="98">
        <v>0</v>
      </c>
      <c r="T290" s="98">
        <v>0</v>
      </c>
      <c r="U290" s="115"/>
      <c r="V290" s="115"/>
      <c r="W290" s="84"/>
      <c r="X290" s="84"/>
      <c r="Y290" s="84"/>
      <c r="Z290" s="84"/>
      <c r="AA290" s="84"/>
      <c r="AB290" s="84"/>
      <c r="AC290" s="84"/>
      <c r="AD290" s="84"/>
      <c r="AE290" s="84"/>
      <c r="AF290" s="101"/>
      <c r="AG290" s="101"/>
      <c r="AH290" s="101"/>
      <c r="AI290" s="101"/>
      <c r="AJ290" s="101"/>
      <c r="AK290" s="24"/>
    </row>
    <row r="291" spans="1:37" ht="30" x14ac:dyDescent="0.25">
      <c r="A291" s="108"/>
      <c r="B291" s="109"/>
      <c r="C291" s="110"/>
      <c r="D291" s="110"/>
      <c r="E291" s="125"/>
      <c r="F291" s="90" t="s">
        <v>16</v>
      </c>
      <c r="G291" s="98">
        <f t="shared" si="79"/>
        <v>0</v>
      </c>
      <c r="H291" s="98">
        <v>0</v>
      </c>
      <c r="I291" s="98">
        <v>0</v>
      </c>
      <c r="J291" s="98">
        <v>0</v>
      </c>
      <c r="K291" s="98">
        <v>0</v>
      </c>
      <c r="L291" s="98">
        <v>0</v>
      </c>
      <c r="M291" s="98">
        <v>0</v>
      </c>
      <c r="N291" s="98">
        <v>0</v>
      </c>
      <c r="O291" s="98">
        <v>0</v>
      </c>
      <c r="P291" s="98">
        <v>0</v>
      </c>
      <c r="Q291" s="98">
        <v>0</v>
      </c>
      <c r="R291" s="98">
        <v>0</v>
      </c>
      <c r="S291" s="98">
        <v>0</v>
      </c>
      <c r="T291" s="98">
        <v>0</v>
      </c>
      <c r="U291" s="115"/>
      <c r="V291" s="115"/>
      <c r="W291" s="84"/>
      <c r="X291" s="84"/>
      <c r="Y291" s="84"/>
      <c r="Z291" s="84"/>
      <c r="AA291" s="84"/>
      <c r="AB291" s="84"/>
      <c r="AC291" s="84"/>
      <c r="AD291" s="84"/>
      <c r="AE291" s="84"/>
      <c r="AF291" s="101"/>
      <c r="AG291" s="101"/>
      <c r="AH291" s="101"/>
      <c r="AI291" s="101"/>
      <c r="AJ291" s="101"/>
      <c r="AK291" s="24"/>
    </row>
    <row r="292" spans="1:37" x14ac:dyDescent="0.25">
      <c r="A292" s="108"/>
      <c r="B292" s="109"/>
      <c r="C292" s="110"/>
      <c r="D292" s="110"/>
      <c r="E292" s="125"/>
      <c r="F292" s="90" t="s">
        <v>17</v>
      </c>
      <c r="G292" s="98">
        <f t="shared" si="79"/>
        <v>0</v>
      </c>
      <c r="H292" s="98">
        <v>0</v>
      </c>
      <c r="I292" s="98">
        <v>0</v>
      </c>
      <c r="J292" s="98">
        <v>0</v>
      </c>
      <c r="K292" s="98">
        <v>0</v>
      </c>
      <c r="L292" s="98">
        <v>0</v>
      </c>
      <c r="M292" s="98">
        <v>0</v>
      </c>
      <c r="N292" s="98">
        <v>0</v>
      </c>
      <c r="O292" s="98">
        <v>0</v>
      </c>
      <c r="P292" s="98">
        <v>0</v>
      </c>
      <c r="Q292" s="98">
        <v>0</v>
      </c>
      <c r="R292" s="98">
        <v>0</v>
      </c>
      <c r="S292" s="98">
        <v>0</v>
      </c>
      <c r="T292" s="98">
        <v>0</v>
      </c>
      <c r="U292" s="116"/>
      <c r="V292" s="116"/>
      <c r="W292" s="84"/>
      <c r="X292" s="84"/>
      <c r="Y292" s="84"/>
      <c r="Z292" s="84"/>
      <c r="AA292" s="84"/>
      <c r="AB292" s="84"/>
      <c r="AC292" s="84"/>
      <c r="AD292" s="84"/>
      <c r="AE292" s="84"/>
      <c r="AF292" s="102"/>
      <c r="AG292" s="102"/>
      <c r="AH292" s="102"/>
      <c r="AI292" s="102"/>
      <c r="AJ292" s="102"/>
      <c r="AK292" s="24"/>
    </row>
    <row r="293" spans="1:37" x14ac:dyDescent="0.25">
      <c r="A293" s="122" t="s">
        <v>149</v>
      </c>
      <c r="B293" s="123" t="s">
        <v>150</v>
      </c>
      <c r="C293" s="118">
        <v>2014</v>
      </c>
      <c r="D293" s="118">
        <v>2026</v>
      </c>
      <c r="E293" s="124"/>
      <c r="F293" s="90" t="s">
        <v>12</v>
      </c>
      <c r="G293" s="98">
        <f>Q293+R293+S293+T293</f>
        <v>390737.88</v>
      </c>
      <c r="H293" s="98"/>
      <c r="I293" s="98"/>
      <c r="J293" s="98"/>
      <c r="K293" s="98"/>
      <c r="L293" s="98"/>
      <c r="M293" s="98"/>
      <c r="N293" s="98"/>
      <c r="O293" s="98"/>
      <c r="P293" s="98">
        <v>0</v>
      </c>
      <c r="Q293" s="98">
        <v>0</v>
      </c>
      <c r="R293" s="98">
        <v>0</v>
      </c>
      <c r="S293" s="98">
        <f>S305</f>
        <v>390737.88</v>
      </c>
      <c r="T293" s="98">
        <v>0</v>
      </c>
      <c r="U293" s="114" t="s">
        <v>144</v>
      </c>
      <c r="V293" s="114" t="s">
        <v>145</v>
      </c>
      <c r="W293" s="84"/>
      <c r="X293" s="84"/>
      <c r="Y293" s="84"/>
      <c r="Z293" s="84"/>
      <c r="AA293" s="84"/>
      <c r="AB293" s="84"/>
      <c r="AC293" s="84"/>
      <c r="AD293" s="84"/>
      <c r="AE293" s="84"/>
      <c r="AF293" s="118"/>
      <c r="AG293" s="118"/>
      <c r="AH293" s="118"/>
      <c r="AI293" s="118"/>
      <c r="AJ293" s="118"/>
      <c r="AK293" s="21"/>
    </row>
    <row r="294" spans="1:37" ht="30" x14ac:dyDescent="0.25">
      <c r="A294" s="101"/>
      <c r="B294" s="120"/>
      <c r="C294" s="101"/>
      <c r="D294" s="101"/>
      <c r="E294" s="115"/>
      <c r="F294" s="90" t="s">
        <v>13</v>
      </c>
      <c r="G294" s="98">
        <f t="shared" ref="G294:G298" si="88">Q294+R294+S294+T294</f>
        <v>390737.88</v>
      </c>
      <c r="H294" s="98"/>
      <c r="I294" s="98"/>
      <c r="J294" s="98"/>
      <c r="K294" s="98"/>
      <c r="L294" s="98"/>
      <c r="M294" s="98"/>
      <c r="N294" s="98"/>
      <c r="O294" s="98"/>
      <c r="P294" s="98">
        <v>0</v>
      </c>
      <c r="Q294" s="98">
        <v>0</v>
      </c>
      <c r="R294" s="98">
        <v>0</v>
      </c>
      <c r="S294" s="98">
        <f>S306</f>
        <v>390737.88</v>
      </c>
      <c r="T294" s="98">
        <v>0</v>
      </c>
      <c r="U294" s="115"/>
      <c r="V294" s="115"/>
      <c r="W294" s="84"/>
      <c r="X294" s="84"/>
      <c r="Y294" s="84"/>
      <c r="Z294" s="84"/>
      <c r="AA294" s="84"/>
      <c r="AB294" s="84"/>
      <c r="AC294" s="84"/>
      <c r="AD294" s="84"/>
      <c r="AE294" s="84"/>
      <c r="AF294" s="101"/>
      <c r="AG294" s="101"/>
      <c r="AH294" s="101"/>
      <c r="AI294" s="101"/>
      <c r="AJ294" s="101"/>
      <c r="AK294" s="24"/>
    </row>
    <row r="295" spans="1:37" ht="30" x14ac:dyDescent="0.25">
      <c r="A295" s="101"/>
      <c r="B295" s="120"/>
      <c r="C295" s="101"/>
      <c r="D295" s="101"/>
      <c r="E295" s="115"/>
      <c r="F295" s="90" t="s">
        <v>14</v>
      </c>
      <c r="G295" s="98">
        <f>Q295+R295+S295+T295</f>
        <v>390737.88</v>
      </c>
      <c r="H295" s="98"/>
      <c r="I295" s="98"/>
      <c r="J295" s="98"/>
      <c r="K295" s="98"/>
      <c r="L295" s="98"/>
      <c r="M295" s="98"/>
      <c r="N295" s="98"/>
      <c r="O295" s="98"/>
      <c r="P295" s="98">
        <v>0</v>
      </c>
      <c r="Q295" s="98">
        <v>0</v>
      </c>
      <c r="R295" s="98">
        <v>0</v>
      </c>
      <c r="S295" s="98">
        <f>S307</f>
        <v>390737.88</v>
      </c>
      <c r="T295" s="98">
        <v>0</v>
      </c>
      <c r="U295" s="115"/>
      <c r="V295" s="115"/>
      <c r="W295" s="84"/>
      <c r="X295" s="84"/>
      <c r="Y295" s="84"/>
      <c r="Z295" s="84"/>
      <c r="AA295" s="84"/>
      <c r="AB295" s="84"/>
      <c r="AC295" s="84"/>
      <c r="AD295" s="84"/>
      <c r="AE295" s="84"/>
      <c r="AF295" s="101"/>
      <c r="AG295" s="101"/>
      <c r="AH295" s="101"/>
      <c r="AI295" s="101"/>
      <c r="AJ295" s="101"/>
      <c r="AK295" s="24"/>
    </row>
    <row r="296" spans="1:37" ht="30" x14ac:dyDescent="0.25">
      <c r="A296" s="101"/>
      <c r="B296" s="120"/>
      <c r="C296" s="101"/>
      <c r="D296" s="101"/>
      <c r="E296" s="115"/>
      <c r="F296" s="90" t="s">
        <v>15</v>
      </c>
      <c r="G296" s="98">
        <f t="shared" si="88"/>
        <v>0</v>
      </c>
      <c r="H296" s="98"/>
      <c r="I296" s="98"/>
      <c r="J296" s="98"/>
      <c r="K296" s="98"/>
      <c r="L296" s="98"/>
      <c r="M296" s="98"/>
      <c r="N296" s="98"/>
      <c r="O296" s="98"/>
      <c r="P296" s="98">
        <v>0</v>
      </c>
      <c r="Q296" s="98">
        <v>0</v>
      </c>
      <c r="R296" s="98">
        <v>0</v>
      </c>
      <c r="S296" s="98">
        <f>S308</f>
        <v>0</v>
      </c>
      <c r="T296" s="98">
        <v>0</v>
      </c>
      <c r="U296" s="115"/>
      <c r="V296" s="115"/>
      <c r="W296" s="84"/>
      <c r="X296" s="84"/>
      <c r="Y296" s="84"/>
      <c r="Z296" s="84"/>
      <c r="AA296" s="84"/>
      <c r="AB296" s="84"/>
      <c r="AC296" s="84"/>
      <c r="AD296" s="84"/>
      <c r="AE296" s="84"/>
      <c r="AF296" s="101"/>
      <c r="AG296" s="101"/>
      <c r="AH296" s="101"/>
      <c r="AI296" s="101"/>
      <c r="AJ296" s="101"/>
      <c r="AK296" s="24"/>
    </row>
    <row r="297" spans="1:37" ht="30" x14ac:dyDescent="0.25">
      <c r="A297" s="101"/>
      <c r="B297" s="120"/>
      <c r="C297" s="101"/>
      <c r="D297" s="101"/>
      <c r="E297" s="115"/>
      <c r="F297" s="90" t="s">
        <v>16</v>
      </c>
      <c r="G297" s="98">
        <f t="shared" si="88"/>
        <v>0</v>
      </c>
      <c r="H297" s="98"/>
      <c r="I297" s="98"/>
      <c r="J297" s="98"/>
      <c r="K297" s="98"/>
      <c r="L297" s="98"/>
      <c r="M297" s="98"/>
      <c r="N297" s="98"/>
      <c r="O297" s="98"/>
      <c r="P297" s="98">
        <v>0</v>
      </c>
      <c r="Q297" s="98">
        <v>0</v>
      </c>
      <c r="R297" s="98">
        <v>0</v>
      </c>
      <c r="S297" s="98">
        <v>0</v>
      </c>
      <c r="T297" s="98">
        <v>0</v>
      </c>
      <c r="U297" s="115"/>
      <c r="V297" s="115"/>
      <c r="W297" s="84"/>
      <c r="X297" s="84"/>
      <c r="Y297" s="84"/>
      <c r="Z297" s="84"/>
      <c r="AA297" s="84"/>
      <c r="AB297" s="84"/>
      <c r="AC297" s="84"/>
      <c r="AD297" s="84"/>
      <c r="AE297" s="84"/>
      <c r="AF297" s="101"/>
      <c r="AG297" s="101"/>
      <c r="AH297" s="101"/>
      <c r="AI297" s="101"/>
      <c r="AJ297" s="101"/>
      <c r="AK297" s="24"/>
    </row>
    <row r="298" spans="1:37" x14ac:dyDescent="0.25">
      <c r="A298" s="102"/>
      <c r="B298" s="121"/>
      <c r="C298" s="102"/>
      <c r="D298" s="102"/>
      <c r="E298" s="116"/>
      <c r="F298" s="90" t="s">
        <v>17</v>
      </c>
      <c r="G298" s="98">
        <f t="shared" si="88"/>
        <v>0</v>
      </c>
      <c r="H298" s="98"/>
      <c r="I298" s="98"/>
      <c r="J298" s="98"/>
      <c r="K298" s="98"/>
      <c r="L298" s="98"/>
      <c r="M298" s="98"/>
      <c r="N298" s="98"/>
      <c r="O298" s="98"/>
      <c r="P298" s="98">
        <v>0</v>
      </c>
      <c r="Q298" s="98">
        <v>0</v>
      </c>
      <c r="R298" s="98">
        <v>0</v>
      </c>
      <c r="S298" s="98">
        <v>0</v>
      </c>
      <c r="T298" s="98">
        <v>0</v>
      </c>
      <c r="U298" s="116"/>
      <c r="V298" s="116"/>
      <c r="W298" s="84"/>
      <c r="X298" s="84"/>
      <c r="Y298" s="84"/>
      <c r="Z298" s="84"/>
      <c r="AA298" s="84"/>
      <c r="AB298" s="84"/>
      <c r="AC298" s="84"/>
      <c r="AD298" s="84"/>
      <c r="AE298" s="84"/>
      <c r="AF298" s="102"/>
      <c r="AG298" s="102"/>
      <c r="AH298" s="102"/>
      <c r="AI298" s="102"/>
      <c r="AJ298" s="102"/>
      <c r="AK298" s="24"/>
    </row>
    <row r="299" spans="1:37" ht="2.25" hidden="1" customHeight="1" x14ac:dyDescent="0.25">
      <c r="A299" s="122" t="s">
        <v>151</v>
      </c>
      <c r="B299" s="123" t="s">
        <v>152</v>
      </c>
      <c r="C299" s="118">
        <v>2023</v>
      </c>
      <c r="D299" s="118">
        <v>2025</v>
      </c>
      <c r="E299" s="124"/>
      <c r="F299" s="90" t="s">
        <v>12</v>
      </c>
      <c r="G299" s="98">
        <f>Q299</f>
        <v>0</v>
      </c>
      <c r="H299" s="98"/>
      <c r="I299" s="98"/>
      <c r="J299" s="98"/>
      <c r="K299" s="98"/>
      <c r="L299" s="98"/>
      <c r="M299" s="98"/>
      <c r="N299" s="98"/>
      <c r="O299" s="98"/>
      <c r="P299" s="98">
        <v>0</v>
      </c>
      <c r="Q299" s="98">
        <v>0</v>
      </c>
      <c r="R299" s="98">
        <v>0</v>
      </c>
      <c r="S299" s="98">
        <v>0</v>
      </c>
      <c r="T299" s="98">
        <v>0</v>
      </c>
      <c r="U299" s="114" t="s">
        <v>144</v>
      </c>
      <c r="V299" s="114" t="s">
        <v>145</v>
      </c>
      <c r="W299" s="84"/>
      <c r="X299" s="84"/>
      <c r="Y299" s="84"/>
      <c r="Z299" s="84"/>
      <c r="AA299" s="84"/>
      <c r="AB299" s="84"/>
      <c r="AC299" s="84"/>
      <c r="AD299" s="84"/>
      <c r="AE299" s="84"/>
      <c r="AF299" s="118"/>
      <c r="AG299" s="118"/>
      <c r="AH299" s="118"/>
      <c r="AI299" s="91"/>
      <c r="AJ299" s="118"/>
      <c r="AK299" s="21"/>
    </row>
    <row r="300" spans="1:37" ht="30" hidden="1" x14ac:dyDescent="0.25">
      <c r="A300" s="101"/>
      <c r="B300" s="120"/>
      <c r="C300" s="101"/>
      <c r="D300" s="101"/>
      <c r="E300" s="115"/>
      <c r="F300" s="90" t="s">
        <v>13</v>
      </c>
      <c r="G300" s="98">
        <f>Q300</f>
        <v>0</v>
      </c>
      <c r="H300" s="98"/>
      <c r="I300" s="98"/>
      <c r="J300" s="98"/>
      <c r="K300" s="98"/>
      <c r="L300" s="98"/>
      <c r="M300" s="98"/>
      <c r="N300" s="98"/>
      <c r="O300" s="98"/>
      <c r="P300" s="98">
        <v>0</v>
      </c>
      <c r="Q300" s="98">
        <v>0</v>
      </c>
      <c r="R300" s="98">
        <v>0</v>
      </c>
      <c r="S300" s="98">
        <v>0</v>
      </c>
      <c r="T300" s="98">
        <v>0</v>
      </c>
      <c r="U300" s="115"/>
      <c r="V300" s="115"/>
      <c r="W300" s="84"/>
      <c r="X300" s="84"/>
      <c r="Y300" s="84"/>
      <c r="Z300" s="84"/>
      <c r="AA300" s="84"/>
      <c r="AB300" s="84"/>
      <c r="AC300" s="84"/>
      <c r="AD300" s="84"/>
      <c r="AE300" s="84"/>
      <c r="AF300" s="101"/>
      <c r="AG300" s="101"/>
      <c r="AH300" s="101"/>
      <c r="AI300" s="87"/>
      <c r="AJ300" s="101"/>
      <c r="AK300" s="24"/>
    </row>
    <row r="301" spans="1:37" ht="30" hidden="1" x14ac:dyDescent="0.25">
      <c r="A301" s="101"/>
      <c r="B301" s="120"/>
      <c r="C301" s="101"/>
      <c r="D301" s="101"/>
      <c r="E301" s="115"/>
      <c r="F301" s="90" t="s">
        <v>14</v>
      </c>
      <c r="G301" s="98">
        <f>Q301</f>
        <v>0</v>
      </c>
      <c r="H301" s="98"/>
      <c r="I301" s="98"/>
      <c r="J301" s="98"/>
      <c r="K301" s="98"/>
      <c r="L301" s="98"/>
      <c r="M301" s="98"/>
      <c r="N301" s="98"/>
      <c r="O301" s="98"/>
      <c r="P301" s="98">
        <v>0</v>
      </c>
      <c r="Q301" s="98">
        <v>0</v>
      </c>
      <c r="R301" s="98">
        <v>0</v>
      </c>
      <c r="S301" s="98">
        <v>0</v>
      </c>
      <c r="T301" s="98">
        <v>0</v>
      </c>
      <c r="U301" s="115"/>
      <c r="V301" s="115"/>
      <c r="W301" s="84"/>
      <c r="X301" s="84"/>
      <c r="Y301" s="84"/>
      <c r="Z301" s="84"/>
      <c r="AA301" s="84"/>
      <c r="AB301" s="84"/>
      <c r="AC301" s="84"/>
      <c r="AD301" s="84"/>
      <c r="AE301" s="84"/>
      <c r="AF301" s="101"/>
      <c r="AG301" s="101"/>
      <c r="AH301" s="101"/>
      <c r="AI301" s="87"/>
      <c r="AJ301" s="101"/>
      <c r="AK301" s="24"/>
    </row>
    <row r="302" spans="1:37" ht="30" hidden="1" x14ac:dyDescent="0.25">
      <c r="A302" s="101"/>
      <c r="B302" s="120"/>
      <c r="C302" s="101"/>
      <c r="D302" s="101"/>
      <c r="E302" s="115"/>
      <c r="F302" s="90" t="s">
        <v>15</v>
      </c>
      <c r="G302" s="98">
        <v>0</v>
      </c>
      <c r="H302" s="98"/>
      <c r="I302" s="98"/>
      <c r="J302" s="98"/>
      <c r="K302" s="98"/>
      <c r="L302" s="98"/>
      <c r="M302" s="98"/>
      <c r="N302" s="98"/>
      <c r="O302" s="98"/>
      <c r="P302" s="98">
        <v>0</v>
      </c>
      <c r="Q302" s="98">
        <v>0</v>
      </c>
      <c r="R302" s="98">
        <v>0</v>
      </c>
      <c r="S302" s="98">
        <v>0</v>
      </c>
      <c r="T302" s="98">
        <v>0</v>
      </c>
      <c r="U302" s="115"/>
      <c r="V302" s="115"/>
      <c r="W302" s="84"/>
      <c r="X302" s="84"/>
      <c r="Y302" s="84"/>
      <c r="Z302" s="84"/>
      <c r="AA302" s="84"/>
      <c r="AB302" s="84"/>
      <c r="AC302" s="84"/>
      <c r="AD302" s="84"/>
      <c r="AE302" s="84"/>
      <c r="AF302" s="101"/>
      <c r="AG302" s="101"/>
      <c r="AH302" s="101"/>
      <c r="AI302" s="87"/>
      <c r="AJ302" s="101"/>
      <c r="AK302" s="24"/>
    </row>
    <row r="303" spans="1:37" ht="30" hidden="1" x14ac:dyDescent="0.25">
      <c r="A303" s="101"/>
      <c r="B303" s="120"/>
      <c r="C303" s="101"/>
      <c r="D303" s="101"/>
      <c r="E303" s="115"/>
      <c r="F303" s="90" t="s">
        <v>16</v>
      </c>
      <c r="G303" s="98">
        <v>0</v>
      </c>
      <c r="H303" s="98"/>
      <c r="I303" s="98"/>
      <c r="J303" s="98"/>
      <c r="K303" s="98"/>
      <c r="L303" s="98"/>
      <c r="M303" s="98"/>
      <c r="N303" s="98"/>
      <c r="O303" s="98"/>
      <c r="P303" s="98">
        <v>0</v>
      </c>
      <c r="Q303" s="98">
        <v>0</v>
      </c>
      <c r="R303" s="98">
        <v>0</v>
      </c>
      <c r="S303" s="98">
        <v>0</v>
      </c>
      <c r="T303" s="98">
        <v>0</v>
      </c>
      <c r="U303" s="115"/>
      <c r="V303" s="115"/>
      <c r="W303" s="84"/>
      <c r="X303" s="84"/>
      <c r="Y303" s="84"/>
      <c r="Z303" s="84"/>
      <c r="AA303" s="84"/>
      <c r="AB303" s="84"/>
      <c r="AC303" s="84"/>
      <c r="AD303" s="84"/>
      <c r="AE303" s="84"/>
      <c r="AF303" s="101"/>
      <c r="AG303" s="101"/>
      <c r="AH303" s="101"/>
      <c r="AI303" s="87"/>
      <c r="AJ303" s="101"/>
      <c r="AK303" s="24"/>
    </row>
    <row r="304" spans="1:37" hidden="1" x14ac:dyDescent="0.25">
      <c r="A304" s="102"/>
      <c r="B304" s="121"/>
      <c r="C304" s="102"/>
      <c r="D304" s="102"/>
      <c r="E304" s="116"/>
      <c r="F304" s="90" t="s">
        <v>17</v>
      </c>
      <c r="G304" s="98">
        <v>0</v>
      </c>
      <c r="H304" s="98"/>
      <c r="I304" s="98"/>
      <c r="J304" s="98"/>
      <c r="K304" s="98"/>
      <c r="L304" s="98"/>
      <c r="M304" s="98"/>
      <c r="N304" s="98"/>
      <c r="O304" s="98"/>
      <c r="P304" s="98">
        <v>0</v>
      </c>
      <c r="Q304" s="98">
        <v>0</v>
      </c>
      <c r="R304" s="98">
        <v>0</v>
      </c>
      <c r="S304" s="98">
        <v>0</v>
      </c>
      <c r="T304" s="98">
        <v>0</v>
      </c>
      <c r="U304" s="116"/>
      <c r="V304" s="116"/>
      <c r="W304" s="84"/>
      <c r="X304" s="84"/>
      <c r="Y304" s="84"/>
      <c r="Z304" s="84"/>
      <c r="AA304" s="84"/>
      <c r="AB304" s="84"/>
      <c r="AC304" s="84"/>
      <c r="AD304" s="84"/>
      <c r="AE304" s="84"/>
      <c r="AF304" s="102"/>
      <c r="AG304" s="102"/>
      <c r="AH304" s="102"/>
      <c r="AI304" s="88"/>
      <c r="AJ304" s="102"/>
      <c r="AK304" s="24"/>
    </row>
    <row r="305" spans="1:37" x14ac:dyDescent="0.25">
      <c r="A305" s="117" t="s">
        <v>182</v>
      </c>
      <c r="B305" s="119" t="s">
        <v>185</v>
      </c>
      <c r="C305" s="117">
        <v>2025</v>
      </c>
      <c r="D305" s="117">
        <v>2025</v>
      </c>
      <c r="E305" s="114"/>
      <c r="F305" s="90" t="s">
        <v>12</v>
      </c>
      <c r="G305" s="98">
        <f>Q305+R305+S305+T305</f>
        <v>390737.88</v>
      </c>
      <c r="H305" s="98"/>
      <c r="I305" s="98"/>
      <c r="J305" s="98"/>
      <c r="K305" s="98"/>
      <c r="L305" s="98"/>
      <c r="M305" s="98"/>
      <c r="N305" s="98"/>
      <c r="O305" s="98"/>
      <c r="P305" s="98"/>
      <c r="Q305" s="98">
        <v>0</v>
      </c>
      <c r="R305" s="98">
        <v>0</v>
      </c>
      <c r="S305" s="98">
        <f>S306</f>
        <v>390737.88</v>
      </c>
      <c r="T305" s="98">
        <v>0</v>
      </c>
      <c r="U305" s="114" t="s">
        <v>144</v>
      </c>
      <c r="V305" s="114" t="s">
        <v>145</v>
      </c>
      <c r="W305" s="84"/>
      <c r="X305" s="84"/>
      <c r="Y305" s="84"/>
      <c r="Z305" s="84"/>
      <c r="AA305" s="84"/>
      <c r="AB305" s="84"/>
      <c r="AC305" s="84"/>
      <c r="AD305" s="84"/>
      <c r="AE305" s="84"/>
      <c r="AF305" s="88"/>
      <c r="AG305" s="117"/>
      <c r="AH305" s="117"/>
      <c r="AI305" s="117"/>
      <c r="AJ305" s="117"/>
      <c r="AK305" s="24"/>
    </row>
    <row r="306" spans="1:37" ht="30" x14ac:dyDescent="0.25">
      <c r="A306" s="101"/>
      <c r="B306" s="120"/>
      <c r="C306" s="101"/>
      <c r="D306" s="101"/>
      <c r="E306" s="115"/>
      <c r="F306" s="90" t="s">
        <v>13</v>
      </c>
      <c r="G306" s="98">
        <f t="shared" ref="G306:G310" si="89">Q306+R306+S306+T306</f>
        <v>390737.88</v>
      </c>
      <c r="H306" s="98"/>
      <c r="I306" s="98"/>
      <c r="J306" s="98"/>
      <c r="K306" s="98"/>
      <c r="L306" s="98"/>
      <c r="M306" s="98"/>
      <c r="N306" s="98"/>
      <c r="O306" s="98"/>
      <c r="P306" s="98"/>
      <c r="Q306" s="98">
        <v>0</v>
      </c>
      <c r="R306" s="98">
        <v>0</v>
      </c>
      <c r="S306" s="98">
        <f>S307</f>
        <v>390737.88</v>
      </c>
      <c r="T306" s="98">
        <v>0</v>
      </c>
      <c r="U306" s="115"/>
      <c r="V306" s="115"/>
      <c r="W306" s="84"/>
      <c r="X306" s="84"/>
      <c r="Y306" s="84"/>
      <c r="Z306" s="84"/>
      <c r="AA306" s="84"/>
      <c r="AB306" s="84"/>
      <c r="AC306" s="84"/>
      <c r="AD306" s="84"/>
      <c r="AE306" s="84"/>
      <c r="AF306" s="88"/>
      <c r="AG306" s="101"/>
      <c r="AH306" s="101"/>
      <c r="AI306" s="101"/>
      <c r="AJ306" s="101"/>
      <c r="AK306" s="24"/>
    </row>
    <row r="307" spans="1:37" ht="30" x14ac:dyDescent="0.25">
      <c r="A307" s="101"/>
      <c r="B307" s="120"/>
      <c r="C307" s="101"/>
      <c r="D307" s="101"/>
      <c r="E307" s="115"/>
      <c r="F307" s="90" t="s">
        <v>14</v>
      </c>
      <c r="G307" s="98">
        <f t="shared" si="89"/>
        <v>390737.88</v>
      </c>
      <c r="H307" s="98"/>
      <c r="I307" s="98"/>
      <c r="J307" s="98"/>
      <c r="K307" s="98"/>
      <c r="L307" s="98"/>
      <c r="M307" s="98"/>
      <c r="N307" s="98"/>
      <c r="O307" s="98"/>
      <c r="P307" s="98"/>
      <c r="Q307" s="98">
        <v>0</v>
      </c>
      <c r="R307" s="98">
        <v>0</v>
      </c>
      <c r="S307" s="98">
        <v>390737.88</v>
      </c>
      <c r="T307" s="98">
        <v>0</v>
      </c>
      <c r="U307" s="115"/>
      <c r="V307" s="115"/>
      <c r="W307" s="84"/>
      <c r="X307" s="84"/>
      <c r="Y307" s="84"/>
      <c r="Z307" s="84"/>
      <c r="AA307" s="84"/>
      <c r="AB307" s="84"/>
      <c r="AC307" s="84"/>
      <c r="AD307" s="84"/>
      <c r="AE307" s="84"/>
      <c r="AF307" s="88"/>
      <c r="AG307" s="101"/>
      <c r="AH307" s="101"/>
      <c r="AI307" s="101"/>
      <c r="AJ307" s="101"/>
      <c r="AK307" s="24"/>
    </row>
    <row r="308" spans="1:37" ht="30" x14ac:dyDescent="0.25">
      <c r="A308" s="101"/>
      <c r="B308" s="120"/>
      <c r="C308" s="101"/>
      <c r="D308" s="101"/>
      <c r="E308" s="115"/>
      <c r="F308" s="90" t="s">
        <v>15</v>
      </c>
      <c r="G308" s="98">
        <f t="shared" si="89"/>
        <v>0</v>
      </c>
      <c r="H308" s="98"/>
      <c r="I308" s="98"/>
      <c r="J308" s="98"/>
      <c r="K308" s="98"/>
      <c r="L308" s="98"/>
      <c r="M308" s="98"/>
      <c r="N308" s="98"/>
      <c r="O308" s="98"/>
      <c r="P308" s="98"/>
      <c r="Q308" s="98">
        <v>0</v>
      </c>
      <c r="R308" s="98">
        <v>0</v>
      </c>
      <c r="S308" s="98">
        <v>0</v>
      </c>
      <c r="T308" s="98">
        <v>0</v>
      </c>
      <c r="U308" s="115"/>
      <c r="V308" s="115"/>
      <c r="W308" s="84"/>
      <c r="X308" s="84"/>
      <c r="Y308" s="84"/>
      <c r="Z308" s="84"/>
      <c r="AA308" s="84"/>
      <c r="AB308" s="84"/>
      <c r="AC308" s="84"/>
      <c r="AD308" s="84"/>
      <c r="AE308" s="84"/>
      <c r="AF308" s="88"/>
      <c r="AG308" s="101"/>
      <c r="AH308" s="101"/>
      <c r="AI308" s="101"/>
      <c r="AJ308" s="101"/>
      <c r="AK308" s="24"/>
    </row>
    <row r="309" spans="1:37" ht="30" x14ac:dyDescent="0.25">
      <c r="A309" s="101"/>
      <c r="B309" s="120"/>
      <c r="C309" s="101"/>
      <c r="D309" s="101"/>
      <c r="E309" s="115"/>
      <c r="F309" s="90" t="s">
        <v>16</v>
      </c>
      <c r="G309" s="98">
        <f t="shared" si="89"/>
        <v>0</v>
      </c>
      <c r="H309" s="98"/>
      <c r="I309" s="98"/>
      <c r="J309" s="98"/>
      <c r="K309" s="98"/>
      <c r="L309" s="98"/>
      <c r="M309" s="98"/>
      <c r="N309" s="98"/>
      <c r="O309" s="98"/>
      <c r="P309" s="98"/>
      <c r="Q309" s="98">
        <v>0</v>
      </c>
      <c r="R309" s="98">
        <v>0</v>
      </c>
      <c r="S309" s="98">
        <v>0</v>
      </c>
      <c r="T309" s="98">
        <v>0</v>
      </c>
      <c r="U309" s="115"/>
      <c r="V309" s="115"/>
      <c r="W309" s="84"/>
      <c r="X309" s="84"/>
      <c r="Y309" s="84"/>
      <c r="Z309" s="84"/>
      <c r="AA309" s="84"/>
      <c r="AB309" s="84"/>
      <c r="AC309" s="84"/>
      <c r="AD309" s="84"/>
      <c r="AE309" s="84"/>
      <c r="AF309" s="88"/>
      <c r="AG309" s="101"/>
      <c r="AH309" s="101"/>
      <c r="AI309" s="101"/>
      <c r="AJ309" s="101"/>
      <c r="AK309" s="24"/>
    </row>
    <row r="310" spans="1:37" x14ac:dyDescent="0.25">
      <c r="A310" s="101"/>
      <c r="B310" s="120"/>
      <c r="C310" s="101"/>
      <c r="D310" s="101"/>
      <c r="E310" s="115"/>
      <c r="F310" s="90" t="s">
        <v>17</v>
      </c>
      <c r="G310" s="98">
        <f t="shared" si="89"/>
        <v>0</v>
      </c>
      <c r="H310" s="98"/>
      <c r="I310" s="98"/>
      <c r="J310" s="98"/>
      <c r="K310" s="98"/>
      <c r="L310" s="98"/>
      <c r="M310" s="98"/>
      <c r="N310" s="98"/>
      <c r="O310" s="98"/>
      <c r="P310" s="98"/>
      <c r="Q310" s="98">
        <v>0</v>
      </c>
      <c r="R310" s="98">
        <v>0</v>
      </c>
      <c r="S310" s="98">
        <v>0</v>
      </c>
      <c r="T310" s="98">
        <v>0</v>
      </c>
      <c r="U310" s="115"/>
      <c r="V310" s="115"/>
      <c r="W310" s="84"/>
      <c r="X310" s="84"/>
      <c r="Y310" s="84"/>
      <c r="Z310" s="84"/>
      <c r="AA310" s="84"/>
      <c r="AB310" s="84"/>
      <c r="AC310" s="84"/>
      <c r="AD310" s="84"/>
      <c r="AE310" s="84"/>
      <c r="AF310" s="88"/>
      <c r="AG310" s="101"/>
      <c r="AH310" s="101"/>
      <c r="AI310" s="101"/>
      <c r="AJ310" s="101"/>
      <c r="AK310" s="24"/>
    </row>
    <row r="311" spans="1:37" ht="17.25" customHeight="1" x14ac:dyDescent="0.25">
      <c r="A311" s="102"/>
      <c r="B311" s="121"/>
      <c r="C311" s="102"/>
      <c r="D311" s="102"/>
      <c r="E311" s="116"/>
      <c r="F311" s="90"/>
      <c r="G311" s="98"/>
      <c r="H311" s="98"/>
      <c r="I311" s="98"/>
      <c r="J311" s="98"/>
      <c r="K311" s="98"/>
      <c r="L311" s="98"/>
      <c r="M311" s="98"/>
      <c r="N311" s="98"/>
      <c r="O311" s="98"/>
      <c r="P311" s="98"/>
      <c r="Q311" s="98"/>
      <c r="R311" s="98"/>
      <c r="S311" s="98"/>
      <c r="T311" s="98"/>
      <c r="U311" s="116"/>
      <c r="V311" s="116"/>
      <c r="W311" s="84"/>
      <c r="X311" s="84"/>
      <c r="Y311" s="84"/>
      <c r="Z311" s="84"/>
      <c r="AA311" s="84"/>
      <c r="AB311" s="84"/>
      <c r="AC311" s="84"/>
      <c r="AD311" s="84"/>
      <c r="AE311" s="84"/>
      <c r="AF311" s="88"/>
      <c r="AG311" s="102"/>
      <c r="AH311" s="102"/>
      <c r="AI311" s="102"/>
      <c r="AJ311" s="102"/>
      <c r="AK311" s="24"/>
    </row>
    <row r="312" spans="1:37" s="65" customFormat="1" ht="15" customHeight="1" x14ac:dyDescent="0.25">
      <c r="A312" s="99" t="s">
        <v>41</v>
      </c>
      <c r="B312" s="99"/>
      <c r="C312" s="99"/>
      <c r="D312" s="99"/>
      <c r="E312" s="99"/>
      <c r="F312" s="89" t="s">
        <v>12</v>
      </c>
      <c r="G312" s="96">
        <f t="shared" ref="G312:T317" si="90">G257</f>
        <v>20324083.349999998</v>
      </c>
      <c r="H312" s="96">
        <f t="shared" si="90"/>
        <v>50429</v>
      </c>
      <c r="I312" s="96">
        <f t="shared" si="90"/>
        <v>0</v>
      </c>
      <c r="J312" s="96">
        <f t="shared" si="90"/>
        <v>456213</v>
      </c>
      <c r="K312" s="96">
        <f t="shared" si="90"/>
        <v>4350971.05</v>
      </c>
      <c r="L312" s="96">
        <f t="shared" si="90"/>
        <v>430529</v>
      </c>
      <c r="M312" s="96">
        <f t="shared" si="90"/>
        <v>0</v>
      </c>
      <c r="N312" s="96">
        <f t="shared" si="90"/>
        <v>137100</v>
      </c>
      <c r="O312" s="96">
        <f t="shared" si="90"/>
        <v>5693547.5999999996</v>
      </c>
      <c r="P312" s="96">
        <f t="shared" si="90"/>
        <v>841358.15</v>
      </c>
      <c r="Q312" s="96">
        <f t="shared" si="90"/>
        <v>5095417.51</v>
      </c>
      <c r="R312" s="96">
        <f t="shared" si="90"/>
        <v>1161430.54</v>
      </c>
      <c r="S312" s="96">
        <f t="shared" si="90"/>
        <v>1073645.05</v>
      </c>
      <c r="T312" s="96">
        <f t="shared" si="90"/>
        <v>1033442.45</v>
      </c>
      <c r="U312" s="105"/>
      <c r="V312" s="99"/>
      <c r="W312" s="99"/>
      <c r="X312" s="99"/>
      <c r="Y312" s="99"/>
      <c r="Z312" s="99"/>
      <c r="AA312" s="99"/>
      <c r="AB312" s="99"/>
      <c r="AC312" s="99"/>
      <c r="AD312" s="99"/>
      <c r="AE312" s="99"/>
      <c r="AF312" s="99"/>
      <c r="AG312" s="99"/>
      <c r="AH312" s="99"/>
      <c r="AI312" s="100"/>
      <c r="AJ312" s="99"/>
      <c r="AK312" s="64"/>
    </row>
    <row r="313" spans="1:37" s="65" customFormat="1" ht="30" customHeight="1" x14ac:dyDescent="0.25">
      <c r="A313" s="99"/>
      <c r="B313" s="99"/>
      <c r="C313" s="99"/>
      <c r="D313" s="99"/>
      <c r="E313" s="99"/>
      <c r="F313" s="89" t="s">
        <v>13</v>
      </c>
      <c r="G313" s="96">
        <f t="shared" si="90"/>
        <v>20324083.349999998</v>
      </c>
      <c r="H313" s="96">
        <f t="shared" si="90"/>
        <v>50429</v>
      </c>
      <c r="I313" s="96">
        <f t="shared" si="90"/>
        <v>0</v>
      </c>
      <c r="J313" s="96">
        <f t="shared" si="90"/>
        <v>456213</v>
      </c>
      <c r="K313" s="96">
        <f t="shared" si="90"/>
        <v>4350971.05</v>
      </c>
      <c r="L313" s="96">
        <f t="shared" si="90"/>
        <v>430529</v>
      </c>
      <c r="M313" s="96">
        <f t="shared" si="90"/>
        <v>0</v>
      </c>
      <c r="N313" s="96">
        <f t="shared" si="90"/>
        <v>137100</v>
      </c>
      <c r="O313" s="96">
        <f t="shared" si="90"/>
        <v>5693547.5999999996</v>
      </c>
      <c r="P313" s="96">
        <f t="shared" si="90"/>
        <v>841358.15</v>
      </c>
      <c r="Q313" s="96">
        <f t="shared" si="90"/>
        <v>5095417.51</v>
      </c>
      <c r="R313" s="96">
        <f t="shared" si="90"/>
        <v>1161430.54</v>
      </c>
      <c r="S313" s="96">
        <f t="shared" si="90"/>
        <v>1073645.05</v>
      </c>
      <c r="T313" s="96">
        <f t="shared" si="90"/>
        <v>1033442.45</v>
      </c>
      <c r="U313" s="105"/>
      <c r="V313" s="99"/>
      <c r="W313" s="99"/>
      <c r="X313" s="99"/>
      <c r="Y313" s="99"/>
      <c r="Z313" s="99"/>
      <c r="AA313" s="99"/>
      <c r="AB313" s="99"/>
      <c r="AC313" s="99"/>
      <c r="AD313" s="99"/>
      <c r="AE313" s="99"/>
      <c r="AF313" s="99"/>
      <c r="AG313" s="99"/>
      <c r="AH313" s="99"/>
      <c r="AI313" s="101"/>
      <c r="AJ313" s="99"/>
      <c r="AK313" s="64"/>
    </row>
    <row r="314" spans="1:37" s="65" customFormat="1" ht="28.5" x14ac:dyDescent="0.25">
      <c r="A314" s="99"/>
      <c r="B314" s="99"/>
      <c r="C314" s="99"/>
      <c r="D314" s="99"/>
      <c r="E314" s="99"/>
      <c r="F314" s="89" t="s">
        <v>14</v>
      </c>
      <c r="G314" s="96">
        <f t="shared" si="90"/>
        <v>11775022.91</v>
      </c>
      <c r="H314" s="96">
        <f t="shared" si="90"/>
        <v>50429</v>
      </c>
      <c r="I314" s="96">
        <f t="shared" si="90"/>
        <v>0</v>
      </c>
      <c r="J314" s="96">
        <f t="shared" si="90"/>
        <v>456213</v>
      </c>
      <c r="K314" s="96">
        <f t="shared" si="90"/>
        <v>4350971.05</v>
      </c>
      <c r="L314" s="96">
        <f t="shared" si="90"/>
        <v>430529</v>
      </c>
      <c r="M314" s="96">
        <f t="shared" si="90"/>
        <v>0</v>
      </c>
      <c r="N314" s="96">
        <f t="shared" si="90"/>
        <v>137100</v>
      </c>
      <c r="O314" s="96">
        <f t="shared" si="90"/>
        <v>1088132.76</v>
      </c>
      <c r="P314" s="96">
        <f t="shared" si="90"/>
        <v>841358.15</v>
      </c>
      <c r="Q314" s="96">
        <f t="shared" si="90"/>
        <v>1151771.9099999999</v>
      </c>
      <c r="R314" s="96">
        <f t="shared" si="90"/>
        <v>1161430.54</v>
      </c>
      <c r="S314" s="96">
        <f t="shared" si="90"/>
        <v>1073645.05</v>
      </c>
      <c r="T314" s="96">
        <f t="shared" si="90"/>
        <v>1033442.45</v>
      </c>
      <c r="U314" s="105"/>
      <c r="V314" s="99"/>
      <c r="W314" s="99"/>
      <c r="X314" s="99"/>
      <c r="Y314" s="99"/>
      <c r="Z314" s="99"/>
      <c r="AA314" s="99"/>
      <c r="AB314" s="99"/>
      <c r="AC314" s="99"/>
      <c r="AD314" s="99"/>
      <c r="AE314" s="99"/>
      <c r="AF314" s="99"/>
      <c r="AG314" s="99"/>
      <c r="AH314" s="99"/>
      <c r="AI314" s="101"/>
      <c r="AJ314" s="99"/>
      <c r="AK314" s="64"/>
    </row>
    <row r="315" spans="1:37" s="65" customFormat="1" ht="28.5" x14ac:dyDescent="0.25">
      <c r="A315" s="99"/>
      <c r="B315" s="99"/>
      <c r="C315" s="99"/>
      <c r="D315" s="99"/>
      <c r="E315" s="99"/>
      <c r="F315" s="89" t="s">
        <v>15</v>
      </c>
      <c r="G315" s="96">
        <f t="shared" si="90"/>
        <v>8549060.4399999995</v>
      </c>
      <c r="H315" s="96">
        <f t="shared" si="90"/>
        <v>0</v>
      </c>
      <c r="I315" s="96">
        <f t="shared" si="90"/>
        <v>0</v>
      </c>
      <c r="J315" s="96">
        <f t="shared" si="90"/>
        <v>0</v>
      </c>
      <c r="K315" s="96">
        <f t="shared" si="90"/>
        <v>0</v>
      </c>
      <c r="L315" s="96">
        <f t="shared" si="90"/>
        <v>0</v>
      </c>
      <c r="M315" s="96">
        <f t="shared" si="90"/>
        <v>0</v>
      </c>
      <c r="N315" s="96">
        <f t="shared" si="90"/>
        <v>0</v>
      </c>
      <c r="O315" s="96">
        <f t="shared" si="90"/>
        <v>4605414.84</v>
      </c>
      <c r="P315" s="96">
        <f t="shared" si="90"/>
        <v>0</v>
      </c>
      <c r="Q315" s="96">
        <f t="shared" si="90"/>
        <v>3943645.6</v>
      </c>
      <c r="R315" s="96">
        <f t="shared" si="90"/>
        <v>0</v>
      </c>
      <c r="S315" s="96">
        <f t="shared" si="90"/>
        <v>0</v>
      </c>
      <c r="T315" s="96">
        <f t="shared" si="90"/>
        <v>0</v>
      </c>
      <c r="U315" s="105"/>
      <c r="V315" s="99"/>
      <c r="W315" s="99"/>
      <c r="X315" s="99"/>
      <c r="Y315" s="99"/>
      <c r="Z315" s="99"/>
      <c r="AA315" s="99"/>
      <c r="AB315" s="99"/>
      <c r="AC315" s="99"/>
      <c r="AD315" s="99"/>
      <c r="AE315" s="99"/>
      <c r="AF315" s="99"/>
      <c r="AG315" s="99"/>
      <c r="AH315" s="99"/>
      <c r="AI315" s="101"/>
      <c r="AJ315" s="99"/>
      <c r="AK315" s="64"/>
    </row>
    <row r="316" spans="1:37" s="65" customFormat="1" ht="28.5" x14ac:dyDescent="0.25">
      <c r="A316" s="99"/>
      <c r="B316" s="99"/>
      <c r="C316" s="99"/>
      <c r="D316" s="99"/>
      <c r="E316" s="99"/>
      <c r="F316" s="89" t="s">
        <v>16</v>
      </c>
      <c r="G316" s="96">
        <f t="shared" si="90"/>
        <v>0</v>
      </c>
      <c r="H316" s="96">
        <f t="shared" si="90"/>
        <v>0</v>
      </c>
      <c r="I316" s="96">
        <f t="shared" si="90"/>
        <v>0</v>
      </c>
      <c r="J316" s="96">
        <f t="shared" si="90"/>
        <v>0</v>
      </c>
      <c r="K316" s="96">
        <f t="shared" si="90"/>
        <v>0</v>
      </c>
      <c r="L316" s="96">
        <f t="shared" si="90"/>
        <v>0</v>
      </c>
      <c r="M316" s="96">
        <f t="shared" si="90"/>
        <v>0</v>
      </c>
      <c r="N316" s="96">
        <f t="shared" si="90"/>
        <v>0</v>
      </c>
      <c r="O316" s="96">
        <f t="shared" si="90"/>
        <v>0</v>
      </c>
      <c r="P316" s="96">
        <f t="shared" si="90"/>
        <v>0</v>
      </c>
      <c r="Q316" s="96">
        <f t="shared" si="90"/>
        <v>0</v>
      </c>
      <c r="R316" s="96">
        <f t="shared" si="90"/>
        <v>0</v>
      </c>
      <c r="S316" s="96">
        <f t="shared" si="90"/>
        <v>0</v>
      </c>
      <c r="T316" s="96">
        <f t="shared" si="90"/>
        <v>0</v>
      </c>
      <c r="U316" s="105"/>
      <c r="V316" s="99"/>
      <c r="W316" s="99"/>
      <c r="X316" s="99"/>
      <c r="Y316" s="99"/>
      <c r="Z316" s="99"/>
      <c r="AA316" s="99"/>
      <c r="AB316" s="99"/>
      <c r="AC316" s="99"/>
      <c r="AD316" s="99"/>
      <c r="AE316" s="99"/>
      <c r="AF316" s="99"/>
      <c r="AG316" s="99"/>
      <c r="AH316" s="99"/>
      <c r="AI316" s="101"/>
      <c r="AJ316" s="99"/>
      <c r="AK316" s="64"/>
    </row>
    <row r="317" spans="1:37" s="65" customFormat="1" x14ac:dyDescent="0.25">
      <c r="A317" s="99"/>
      <c r="B317" s="99"/>
      <c r="C317" s="99"/>
      <c r="D317" s="99"/>
      <c r="E317" s="99"/>
      <c r="F317" s="89" t="s">
        <v>17</v>
      </c>
      <c r="G317" s="96">
        <f t="shared" si="90"/>
        <v>0</v>
      </c>
      <c r="H317" s="96">
        <f t="shared" si="90"/>
        <v>0</v>
      </c>
      <c r="I317" s="96">
        <f t="shared" si="90"/>
        <v>0</v>
      </c>
      <c r="J317" s="96">
        <f t="shared" si="90"/>
        <v>0</v>
      </c>
      <c r="K317" s="96">
        <f t="shared" si="90"/>
        <v>0</v>
      </c>
      <c r="L317" s="96">
        <f t="shared" si="90"/>
        <v>0</v>
      </c>
      <c r="M317" s="96">
        <f t="shared" si="90"/>
        <v>0</v>
      </c>
      <c r="N317" s="96">
        <f t="shared" si="90"/>
        <v>0</v>
      </c>
      <c r="O317" s="96">
        <f t="shared" si="90"/>
        <v>0</v>
      </c>
      <c r="P317" s="96">
        <f t="shared" si="90"/>
        <v>0</v>
      </c>
      <c r="Q317" s="96">
        <f t="shared" si="90"/>
        <v>0</v>
      </c>
      <c r="R317" s="96">
        <f t="shared" si="90"/>
        <v>0</v>
      </c>
      <c r="S317" s="96">
        <f t="shared" si="90"/>
        <v>0</v>
      </c>
      <c r="T317" s="96">
        <f t="shared" si="90"/>
        <v>0</v>
      </c>
      <c r="U317" s="105"/>
      <c r="V317" s="99"/>
      <c r="W317" s="99"/>
      <c r="X317" s="99"/>
      <c r="Y317" s="99"/>
      <c r="Z317" s="99"/>
      <c r="AA317" s="99"/>
      <c r="AB317" s="99"/>
      <c r="AC317" s="99"/>
      <c r="AD317" s="99"/>
      <c r="AE317" s="99"/>
      <c r="AF317" s="99"/>
      <c r="AG317" s="99"/>
      <c r="AH317" s="99"/>
      <c r="AI317" s="102"/>
      <c r="AJ317" s="99"/>
      <c r="AK317" s="64"/>
    </row>
    <row r="318" spans="1:37" ht="15" customHeight="1" x14ac:dyDescent="0.25">
      <c r="A318" s="110" t="s">
        <v>73</v>
      </c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  <c r="AB318" s="110"/>
      <c r="AC318" s="110"/>
      <c r="AD318" s="110"/>
      <c r="AE318" s="110"/>
      <c r="AF318" s="110"/>
      <c r="AG318" s="110"/>
      <c r="AH318" s="110"/>
      <c r="AI318" s="110"/>
      <c r="AJ318" s="110"/>
      <c r="AK318" s="21"/>
    </row>
    <row r="319" spans="1:37" s="61" customFormat="1" ht="15" customHeight="1" x14ac:dyDescent="0.25">
      <c r="A319" s="110" t="s">
        <v>164</v>
      </c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  <c r="AA319" s="110"/>
      <c r="AB319" s="110"/>
      <c r="AC319" s="110"/>
      <c r="AD319" s="110"/>
      <c r="AE319" s="110"/>
      <c r="AF319" s="110"/>
      <c r="AG319" s="110"/>
      <c r="AH319" s="110"/>
      <c r="AI319" s="110"/>
      <c r="AJ319" s="110"/>
      <c r="AK319" s="60"/>
    </row>
    <row r="320" spans="1:37" s="61" customFormat="1" ht="15" customHeight="1" x14ac:dyDescent="0.25">
      <c r="A320" s="110" t="s">
        <v>74</v>
      </c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  <c r="AA320" s="110"/>
      <c r="AB320" s="110"/>
      <c r="AC320" s="110"/>
      <c r="AD320" s="110"/>
      <c r="AE320" s="110"/>
      <c r="AF320" s="110"/>
      <c r="AG320" s="110"/>
      <c r="AH320" s="110"/>
      <c r="AI320" s="110"/>
      <c r="AJ320" s="110"/>
      <c r="AK320" s="60"/>
    </row>
    <row r="321" spans="1:37" s="27" customFormat="1" x14ac:dyDescent="0.25">
      <c r="A321" s="111" t="s">
        <v>62</v>
      </c>
      <c r="B321" s="112" t="s">
        <v>75</v>
      </c>
      <c r="C321" s="99"/>
      <c r="D321" s="99"/>
      <c r="E321" s="99"/>
      <c r="F321" s="89" t="s">
        <v>12</v>
      </c>
      <c r="G321" s="96">
        <f>G327+G381+G417+G429</f>
        <v>2943009.42</v>
      </c>
      <c r="H321" s="96">
        <f t="shared" ref="H321:T326" si="91">H327+H381+H417+H429</f>
        <v>0</v>
      </c>
      <c r="I321" s="96">
        <f t="shared" si="91"/>
        <v>116948</v>
      </c>
      <c r="J321" s="96">
        <f t="shared" si="91"/>
        <v>0</v>
      </c>
      <c r="K321" s="96">
        <f t="shared" si="91"/>
        <v>4200</v>
      </c>
      <c r="L321" s="96">
        <f t="shared" si="91"/>
        <v>0</v>
      </c>
      <c r="M321" s="96">
        <f t="shared" si="91"/>
        <v>0</v>
      </c>
      <c r="N321" s="96">
        <f t="shared" si="91"/>
        <v>34300</v>
      </c>
      <c r="O321" s="96">
        <f t="shared" si="91"/>
        <v>215897.05</v>
      </c>
      <c r="P321" s="96">
        <f t="shared" si="91"/>
        <v>442175.69999999995</v>
      </c>
      <c r="Q321" s="96">
        <f t="shared" si="91"/>
        <v>613631.22</v>
      </c>
      <c r="R321" s="96">
        <f t="shared" si="91"/>
        <v>772581.47</v>
      </c>
      <c r="S321" s="96">
        <f t="shared" si="91"/>
        <v>371637.99</v>
      </c>
      <c r="T321" s="96">
        <f t="shared" si="91"/>
        <v>371637.99</v>
      </c>
      <c r="U321" s="105"/>
      <c r="V321" s="105"/>
      <c r="W321" s="105"/>
      <c r="X321" s="105"/>
      <c r="Y321" s="105"/>
      <c r="Z321" s="105"/>
      <c r="AA321" s="105"/>
      <c r="AB321" s="105"/>
      <c r="AC321" s="105"/>
      <c r="AD321" s="105"/>
      <c r="AE321" s="105"/>
      <c r="AF321" s="105"/>
      <c r="AG321" s="105"/>
      <c r="AH321" s="105"/>
      <c r="AI321" s="107"/>
      <c r="AJ321" s="105"/>
      <c r="AK321" s="28"/>
    </row>
    <row r="322" spans="1:37" s="27" customFormat="1" ht="30" customHeight="1" x14ac:dyDescent="0.25">
      <c r="A322" s="111"/>
      <c r="B322" s="112"/>
      <c r="C322" s="99"/>
      <c r="D322" s="99"/>
      <c r="E322" s="99"/>
      <c r="F322" s="89" t="s">
        <v>13</v>
      </c>
      <c r="G322" s="96">
        <f t="shared" ref="G322:R326" si="92">G328+G382+G418+G430</f>
        <v>2943009.42</v>
      </c>
      <c r="H322" s="96">
        <f t="shared" si="92"/>
        <v>0</v>
      </c>
      <c r="I322" s="96">
        <f t="shared" si="92"/>
        <v>116948</v>
      </c>
      <c r="J322" s="96">
        <f t="shared" si="92"/>
        <v>0</v>
      </c>
      <c r="K322" s="96">
        <f t="shared" si="92"/>
        <v>4200</v>
      </c>
      <c r="L322" s="96">
        <f t="shared" si="92"/>
        <v>0</v>
      </c>
      <c r="M322" s="96">
        <f t="shared" si="92"/>
        <v>0</v>
      </c>
      <c r="N322" s="96">
        <f t="shared" si="92"/>
        <v>34300</v>
      </c>
      <c r="O322" s="96">
        <f t="shared" si="92"/>
        <v>215897.05</v>
      </c>
      <c r="P322" s="96">
        <f t="shared" si="92"/>
        <v>442175.69999999995</v>
      </c>
      <c r="Q322" s="96">
        <f t="shared" si="92"/>
        <v>613631.22</v>
      </c>
      <c r="R322" s="96">
        <f t="shared" si="92"/>
        <v>772581.47</v>
      </c>
      <c r="S322" s="96">
        <f t="shared" si="91"/>
        <v>371637.99</v>
      </c>
      <c r="T322" s="96">
        <f t="shared" si="91"/>
        <v>371637.99</v>
      </c>
      <c r="U322" s="105"/>
      <c r="V322" s="105"/>
      <c r="W322" s="105"/>
      <c r="X322" s="105"/>
      <c r="Y322" s="105"/>
      <c r="Z322" s="105"/>
      <c r="AA322" s="105"/>
      <c r="AB322" s="105"/>
      <c r="AC322" s="105"/>
      <c r="AD322" s="105"/>
      <c r="AE322" s="105"/>
      <c r="AF322" s="105"/>
      <c r="AG322" s="105"/>
      <c r="AH322" s="105"/>
      <c r="AI322" s="101"/>
      <c r="AJ322" s="105"/>
      <c r="AK322" s="28"/>
    </row>
    <row r="323" spans="1:37" s="27" customFormat="1" ht="30" customHeight="1" x14ac:dyDescent="0.25">
      <c r="A323" s="111"/>
      <c r="B323" s="112"/>
      <c r="C323" s="99"/>
      <c r="D323" s="99"/>
      <c r="E323" s="99"/>
      <c r="F323" s="89" t="s">
        <v>14</v>
      </c>
      <c r="G323" s="96">
        <f t="shared" si="92"/>
        <v>2223106.64</v>
      </c>
      <c r="H323" s="96">
        <f t="shared" si="92"/>
        <v>0</v>
      </c>
      <c r="I323" s="96">
        <f t="shared" si="92"/>
        <v>116948</v>
      </c>
      <c r="J323" s="96">
        <f t="shared" si="92"/>
        <v>0</v>
      </c>
      <c r="K323" s="96">
        <f t="shared" si="92"/>
        <v>4200</v>
      </c>
      <c r="L323" s="96">
        <f t="shared" si="92"/>
        <v>0</v>
      </c>
      <c r="M323" s="96">
        <f t="shared" si="92"/>
        <v>0</v>
      </c>
      <c r="N323" s="96">
        <f t="shared" si="92"/>
        <v>34300</v>
      </c>
      <c r="O323" s="96">
        <f t="shared" si="92"/>
        <v>215897.05</v>
      </c>
      <c r="P323" s="96">
        <f t="shared" si="92"/>
        <v>442175.69999999995</v>
      </c>
      <c r="Q323" s="96">
        <f t="shared" si="92"/>
        <v>324671.92</v>
      </c>
      <c r="R323" s="96">
        <f t="shared" si="92"/>
        <v>361637.99</v>
      </c>
      <c r="S323" s="96">
        <f t="shared" si="91"/>
        <v>361637.99</v>
      </c>
      <c r="T323" s="96">
        <f t="shared" si="91"/>
        <v>361637.99</v>
      </c>
      <c r="U323" s="105"/>
      <c r="V323" s="105"/>
      <c r="W323" s="105"/>
      <c r="X323" s="105"/>
      <c r="Y323" s="105"/>
      <c r="Z323" s="105"/>
      <c r="AA323" s="105"/>
      <c r="AB323" s="105"/>
      <c r="AC323" s="105"/>
      <c r="AD323" s="105"/>
      <c r="AE323" s="105"/>
      <c r="AF323" s="105"/>
      <c r="AG323" s="105"/>
      <c r="AH323" s="105"/>
      <c r="AI323" s="101"/>
      <c r="AJ323" s="105"/>
      <c r="AK323" s="28"/>
    </row>
    <row r="324" spans="1:37" s="27" customFormat="1" ht="30" customHeight="1" x14ac:dyDescent="0.25">
      <c r="A324" s="111"/>
      <c r="B324" s="112"/>
      <c r="C324" s="99"/>
      <c r="D324" s="99"/>
      <c r="E324" s="99"/>
      <c r="F324" s="89" t="s">
        <v>15</v>
      </c>
      <c r="G324" s="96">
        <f t="shared" si="92"/>
        <v>719902.78</v>
      </c>
      <c r="H324" s="96">
        <f t="shared" si="92"/>
        <v>0</v>
      </c>
      <c r="I324" s="96">
        <f t="shared" si="92"/>
        <v>0</v>
      </c>
      <c r="J324" s="96">
        <f t="shared" si="92"/>
        <v>0</v>
      </c>
      <c r="K324" s="96">
        <f t="shared" si="92"/>
        <v>0</v>
      </c>
      <c r="L324" s="96">
        <f t="shared" si="92"/>
        <v>0</v>
      </c>
      <c r="M324" s="96">
        <f t="shared" si="92"/>
        <v>0</v>
      </c>
      <c r="N324" s="96">
        <f t="shared" si="92"/>
        <v>0</v>
      </c>
      <c r="O324" s="96">
        <f t="shared" si="92"/>
        <v>0</v>
      </c>
      <c r="P324" s="96">
        <f t="shared" si="92"/>
        <v>0</v>
      </c>
      <c r="Q324" s="96">
        <f t="shared" si="92"/>
        <v>288959.3</v>
      </c>
      <c r="R324" s="96">
        <f t="shared" si="92"/>
        <v>410943.48</v>
      </c>
      <c r="S324" s="96">
        <f t="shared" si="91"/>
        <v>10000</v>
      </c>
      <c r="T324" s="96">
        <f t="shared" si="91"/>
        <v>10000</v>
      </c>
      <c r="U324" s="105"/>
      <c r="V324" s="105"/>
      <c r="W324" s="105"/>
      <c r="X324" s="105"/>
      <c r="Y324" s="105"/>
      <c r="Z324" s="105"/>
      <c r="AA324" s="105"/>
      <c r="AB324" s="105"/>
      <c r="AC324" s="105"/>
      <c r="AD324" s="105"/>
      <c r="AE324" s="105"/>
      <c r="AF324" s="105"/>
      <c r="AG324" s="105"/>
      <c r="AH324" s="105"/>
      <c r="AI324" s="101"/>
      <c r="AJ324" s="105"/>
      <c r="AK324" s="28"/>
    </row>
    <row r="325" spans="1:37" s="27" customFormat="1" ht="30" customHeight="1" x14ac:dyDescent="0.25">
      <c r="A325" s="111"/>
      <c r="B325" s="112"/>
      <c r="C325" s="99"/>
      <c r="D325" s="99"/>
      <c r="E325" s="99"/>
      <c r="F325" s="89" t="s">
        <v>16</v>
      </c>
      <c r="G325" s="96">
        <f t="shared" si="92"/>
        <v>0</v>
      </c>
      <c r="H325" s="96">
        <f t="shared" si="92"/>
        <v>0</v>
      </c>
      <c r="I325" s="96">
        <f t="shared" si="92"/>
        <v>0</v>
      </c>
      <c r="J325" s="96">
        <f t="shared" si="92"/>
        <v>0</v>
      </c>
      <c r="K325" s="96">
        <f t="shared" si="92"/>
        <v>0</v>
      </c>
      <c r="L325" s="96">
        <f t="shared" si="92"/>
        <v>0</v>
      </c>
      <c r="M325" s="96">
        <f t="shared" si="92"/>
        <v>0</v>
      </c>
      <c r="N325" s="96">
        <f t="shared" si="92"/>
        <v>0</v>
      </c>
      <c r="O325" s="96">
        <f t="shared" si="92"/>
        <v>0</v>
      </c>
      <c r="P325" s="96">
        <f t="shared" si="92"/>
        <v>0</v>
      </c>
      <c r="Q325" s="96">
        <f t="shared" si="92"/>
        <v>0</v>
      </c>
      <c r="R325" s="96">
        <f t="shared" si="92"/>
        <v>0</v>
      </c>
      <c r="S325" s="96">
        <f t="shared" si="91"/>
        <v>0</v>
      </c>
      <c r="T325" s="96">
        <f t="shared" si="91"/>
        <v>0</v>
      </c>
      <c r="U325" s="105"/>
      <c r="V325" s="105"/>
      <c r="W325" s="105"/>
      <c r="X325" s="105"/>
      <c r="Y325" s="105"/>
      <c r="Z325" s="105"/>
      <c r="AA325" s="105"/>
      <c r="AB325" s="105"/>
      <c r="AC325" s="105"/>
      <c r="AD325" s="105"/>
      <c r="AE325" s="105"/>
      <c r="AF325" s="105"/>
      <c r="AG325" s="105"/>
      <c r="AH325" s="105"/>
      <c r="AI325" s="101"/>
      <c r="AJ325" s="105"/>
      <c r="AK325" s="28"/>
    </row>
    <row r="326" spans="1:37" s="27" customFormat="1" x14ac:dyDescent="0.25">
      <c r="A326" s="111"/>
      <c r="B326" s="112"/>
      <c r="C326" s="99"/>
      <c r="D326" s="99"/>
      <c r="E326" s="99"/>
      <c r="F326" s="89" t="s">
        <v>17</v>
      </c>
      <c r="G326" s="96">
        <f t="shared" si="92"/>
        <v>0</v>
      </c>
      <c r="H326" s="96">
        <f t="shared" si="92"/>
        <v>0</v>
      </c>
      <c r="I326" s="96">
        <f t="shared" si="92"/>
        <v>0</v>
      </c>
      <c r="J326" s="96">
        <f t="shared" si="92"/>
        <v>0</v>
      </c>
      <c r="K326" s="96">
        <f t="shared" si="92"/>
        <v>0</v>
      </c>
      <c r="L326" s="96">
        <f t="shared" si="92"/>
        <v>0</v>
      </c>
      <c r="M326" s="96">
        <f t="shared" si="92"/>
        <v>0</v>
      </c>
      <c r="N326" s="96">
        <f t="shared" si="92"/>
        <v>0</v>
      </c>
      <c r="O326" s="96">
        <f t="shared" si="92"/>
        <v>0</v>
      </c>
      <c r="P326" s="96">
        <f t="shared" si="92"/>
        <v>0</v>
      </c>
      <c r="Q326" s="96">
        <f t="shared" si="92"/>
        <v>0</v>
      </c>
      <c r="R326" s="96">
        <f t="shared" si="92"/>
        <v>0</v>
      </c>
      <c r="S326" s="96">
        <f t="shared" si="91"/>
        <v>0</v>
      </c>
      <c r="T326" s="96">
        <f t="shared" si="91"/>
        <v>0</v>
      </c>
      <c r="U326" s="105"/>
      <c r="V326" s="105"/>
      <c r="W326" s="105"/>
      <c r="X326" s="105"/>
      <c r="Y326" s="105"/>
      <c r="Z326" s="105"/>
      <c r="AA326" s="105"/>
      <c r="AB326" s="105"/>
      <c r="AC326" s="105"/>
      <c r="AD326" s="105"/>
      <c r="AE326" s="105"/>
      <c r="AF326" s="105"/>
      <c r="AG326" s="105"/>
      <c r="AH326" s="105"/>
      <c r="AI326" s="102"/>
      <c r="AJ326" s="105"/>
      <c r="AK326" s="28"/>
    </row>
    <row r="327" spans="1:37" s="30" customFormat="1" x14ac:dyDescent="0.25">
      <c r="A327" s="111" t="s">
        <v>63</v>
      </c>
      <c r="B327" s="112" t="s">
        <v>77</v>
      </c>
      <c r="C327" s="99">
        <v>2015</v>
      </c>
      <c r="D327" s="99">
        <v>2026</v>
      </c>
      <c r="E327" s="99" t="s">
        <v>165</v>
      </c>
      <c r="F327" s="89" t="s">
        <v>12</v>
      </c>
      <c r="G327" s="96">
        <f>G333+G339+G345+G351+G357+G363+G369+G375</f>
        <v>1273787.5999999999</v>
      </c>
      <c r="H327" s="96">
        <f t="shared" ref="H327:T332" si="93">H333+H339+H345+H351+H357+H363+H369+H375</f>
        <v>0</v>
      </c>
      <c r="I327" s="96">
        <f t="shared" si="93"/>
        <v>116948</v>
      </c>
      <c r="J327" s="96">
        <f t="shared" si="93"/>
        <v>0</v>
      </c>
      <c r="K327" s="96">
        <f t="shared" si="93"/>
        <v>4200</v>
      </c>
      <c r="L327" s="96">
        <f t="shared" si="93"/>
        <v>0</v>
      </c>
      <c r="M327" s="96">
        <f t="shared" si="93"/>
        <v>0</v>
      </c>
      <c r="N327" s="96">
        <f t="shared" si="93"/>
        <v>34300</v>
      </c>
      <c r="O327" s="96">
        <f t="shared" si="93"/>
        <v>191597.05</v>
      </c>
      <c r="P327" s="96">
        <f t="shared" si="93"/>
        <v>206839.77</v>
      </c>
      <c r="Q327" s="96">
        <f t="shared" si="93"/>
        <v>288959.3</v>
      </c>
      <c r="R327" s="96">
        <f t="shared" si="93"/>
        <v>410943.48</v>
      </c>
      <c r="S327" s="96">
        <f t="shared" si="93"/>
        <v>10000</v>
      </c>
      <c r="T327" s="96">
        <f t="shared" si="93"/>
        <v>10000</v>
      </c>
      <c r="U327" s="105"/>
      <c r="V327" s="105"/>
      <c r="W327" s="105"/>
      <c r="X327" s="105"/>
      <c r="Y327" s="105"/>
      <c r="Z327" s="105"/>
      <c r="AA327" s="105"/>
      <c r="AB327" s="105"/>
      <c r="AC327" s="105"/>
      <c r="AD327" s="105"/>
      <c r="AE327" s="105"/>
      <c r="AF327" s="105"/>
      <c r="AG327" s="105"/>
      <c r="AH327" s="105"/>
      <c r="AI327" s="107"/>
      <c r="AJ327" s="105"/>
      <c r="AK327" s="32"/>
    </row>
    <row r="328" spans="1:37" s="30" customFormat="1" ht="30" customHeight="1" x14ac:dyDescent="0.25">
      <c r="A328" s="111"/>
      <c r="B328" s="112"/>
      <c r="C328" s="99"/>
      <c r="D328" s="99"/>
      <c r="E328" s="99"/>
      <c r="F328" s="89" t="s">
        <v>13</v>
      </c>
      <c r="G328" s="96">
        <f t="shared" ref="G328:R332" si="94">G334+G340+G346+G352+G358+G364+G370+G376</f>
        <v>1273787.5999999999</v>
      </c>
      <c r="H328" s="96">
        <f t="shared" si="94"/>
        <v>0</v>
      </c>
      <c r="I328" s="96">
        <f t="shared" si="94"/>
        <v>116948</v>
      </c>
      <c r="J328" s="96">
        <f t="shared" si="94"/>
        <v>0</v>
      </c>
      <c r="K328" s="96">
        <f t="shared" si="94"/>
        <v>4200</v>
      </c>
      <c r="L328" s="96">
        <f t="shared" si="94"/>
        <v>0</v>
      </c>
      <c r="M328" s="96">
        <f t="shared" si="94"/>
        <v>0</v>
      </c>
      <c r="N328" s="96">
        <f t="shared" si="94"/>
        <v>34300</v>
      </c>
      <c r="O328" s="96">
        <f t="shared" si="94"/>
        <v>191597.05</v>
      </c>
      <c r="P328" s="96">
        <f t="shared" si="94"/>
        <v>206839.77</v>
      </c>
      <c r="Q328" s="96">
        <f t="shared" si="94"/>
        <v>288959.3</v>
      </c>
      <c r="R328" s="96">
        <f t="shared" si="94"/>
        <v>410943.48</v>
      </c>
      <c r="S328" s="96">
        <f t="shared" si="93"/>
        <v>10000</v>
      </c>
      <c r="T328" s="96">
        <f t="shared" si="93"/>
        <v>10000</v>
      </c>
      <c r="U328" s="105"/>
      <c r="V328" s="105"/>
      <c r="W328" s="105"/>
      <c r="X328" s="105"/>
      <c r="Y328" s="105"/>
      <c r="Z328" s="105"/>
      <c r="AA328" s="105"/>
      <c r="AB328" s="105"/>
      <c r="AC328" s="105"/>
      <c r="AD328" s="105"/>
      <c r="AE328" s="105"/>
      <c r="AF328" s="105"/>
      <c r="AG328" s="105"/>
      <c r="AH328" s="105"/>
      <c r="AI328" s="101"/>
      <c r="AJ328" s="105"/>
      <c r="AK328" s="32"/>
    </row>
    <row r="329" spans="1:37" s="30" customFormat="1" ht="30" customHeight="1" x14ac:dyDescent="0.25">
      <c r="A329" s="111"/>
      <c r="B329" s="112"/>
      <c r="C329" s="99"/>
      <c r="D329" s="99"/>
      <c r="E329" s="99"/>
      <c r="F329" s="89" t="s">
        <v>14</v>
      </c>
      <c r="G329" s="96">
        <f t="shared" si="94"/>
        <v>553884.81999999995</v>
      </c>
      <c r="H329" s="96">
        <f t="shared" si="94"/>
        <v>0</v>
      </c>
      <c r="I329" s="96">
        <f t="shared" si="94"/>
        <v>116948</v>
      </c>
      <c r="J329" s="96">
        <f t="shared" si="94"/>
        <v>0</v>
      </c>
      <c r="K329" s="96">
        <f t="shared" si="94"/>
        <v>4200</v>
      </c>
      <c r="L329" s="96">
        <f t="shared" si="94"/>
        <v>0</v>
      </c>
      <c r="M329" s="96">
        <f t="shared" si="94"/>
        <v>0</v>
      </c>
      <c r="N329" s="96">
        <f t="shared" si="94"/>
        <v>34300</v>
      </c>
      <c r="O329" s="96">
        <f t="shared" si="94"/>
        <v>191597.05</v>
      </c>
      <c r="P329" s="96">
        <f t="shared" si="94"/>
        <v>206839.77</v>
      </c>
      <c r="Q329" s="96">
        <f t="shared" si="94"/>
        <v>0</v>
      </c>
      <c r="R329" s="96">
        <f t="shared" si="94"/>
        <v>0</v>
      </c>
      <c r="S329" s="96">
        <f t="shared" si="93"/>
        <v>0</v>
      </c>
      <c r="T329" s="96">
        <f t="shared" si="93"/>
        <v>0</v>
      </c>
      <c r="U329" s="105"/>
      <c r="V329" s="105"/>
      <c r="W329" s="105"/>
      <c r="X329" s="105"/>
      <c r="Y329" s="105"/>
      <c r="Z329" s="105"/>
      <c r="AA329" s="105"/>
      <c r="AB329" s="105"/>
      <c r="AC329" s="105"/>
      <c r="AD329" s="105"/>
      <c r="AE329" s="105"/>
      <c r="AF329" s="105"/>
      <c r="AG329" s="105"/>
      <c r="AH329" s="105"/>
      <c r="AI329" s="101"/>
      <c r="AJ329" s="105"/>
      <c r="AK329" s="32"/>
    </row>
    <row r="330" spans="1:37" s="30" customFormat="1" ht="30" customHeight="1" x14ac:dyDescent="0.25">
      <c r="A330" s="111"/>
      <c r="B330" s="112"/>
      <c r="C330" s="99"/>
      <c r="D330" s="99"/>
      <c r="E330" s="99"/>
      <c r="F330" s="89" t="s">
        <v>15</v>
      </c>
      <c r="G330" s="96">
        <f t="shared" si="94"/>
        <v>719902.78</v>
      </c>
      <c r="H330" s="96">
        <f t="shared" si="94"/>
        <v>0</v>
      </c>
      <c r="I330" s="96">
        <f t="shared" si="94"/>
        <v>0</v>
      </c>
      <c r="J330" s="96">
        <f t="shared" si="94"/>
        <v>0</v>
      </c>
      <c r="K330" s="96">
        <f t="shared" si="94"/>
        <v>0</v>
      </c>
      <c r="L330" s="96">
        <f t="shared" si="94"/>
        <v>0</v>
      </c>
      <c r="M330" s="96">
        <f t="shared" si="94"/>
        <v>0</v>
      </c>
      <c r="N330" s="96">
        <f t="shared" si="94"/>
        <v>0</v>
      </c>
      <c r="O330" s="96">
        <f t="shared" si="94"/>
        <v>0</v>
      </c>
      <c r="P330" s="96">
        <f t="shared" si="94"/>
        <v>0</v>
      </c>
      <c r="Q330" s="96">
        <f t="shared" si="94"/>
        <v>288959.3</v>
      </c>
      <c r="R330" s="96">
        <f t="shared" si="94"/>
        <v>410943.48</v>
      </c>
      <c r="S330" s="96">
        <f t="shared" si="93"/>
        <v>10000</v>
      </c>
      <c r="T330" s="96">
        <f t="shared" si="93"/>
        <v>10000</v>
      </c>
      <c r="U330" s="105"/>
      <c r="V330" s="105"/>
      <c r="W330" s="105"/>
      <c r="X330" s="105"/>
      <c r="Y330" s="105"/>
      <c r="Z330" s="105"/>
      <c r="AA330" s="105"/>
      <c r="AB330" s="105"/>
      <c r="AC330" s="105"/>
      <c r="AD330" s="105"/>
      <c r="AE330" s="105"/>
      <c r="AF330" s="105"/>
      <c r="AG330" s="105"/>
      <c r="AH330" s="105"/>
      <c r="AI330" s="101"/>
      <c r="AJ330" s="105"/>
      <c r="AK330" s="32"/>
    </row>
    <row r="331" spans="1:37" s="30" customFormat="1" ht="30" customHeight="1" x14ac:dyDescent="0.25">
      <c r="A331" s="111"/>
      <c r="B331" s="112"/>
      <c r="C331" s="99"/>
      <c r="D331" s="99"/>
      <c r="E331" s="99"/>
      <c r="F331" s="89" t="s">
        <v>16</v>
      </c>
      <c r="G331" s="96">
        <f t="shared" si="94"/>
        <v>0</v>
      </c>
      <c r="H331" s="96">
        <f t="shared" si="94"/>
        <v>0</v>
      </c>
      <c r="I331" s="96">
        <f t="shared" si="94"/>
        <v>0</v>
      </c>
      <c r="J331" s="96">
        <f t="shared" si="94"/>
        <v>0</v>
      </c>
      <c r="K331" s="96">
        <f t="shared" si="94"/>
        <v>0</v>
      </c>
      <c r="L331" s="96">
        <f t="shared" si="94"/>
        <v>0</v>
      </c>
      <c r="M331" s="96">
        <f t="shared" si="94"/>
        <v>0</v>
      </c>
      <c r="N331" s="96">
        <f t="shared" si="94"/>
        <v>0</v>
      </c>
      <c r="O331" s="96">
        <f t="shared" si="94"/>
        <v>0</v>
      </c>
      <c r="P331" s="96">
        <f t="shared" si="94"/>
        <v>0</v>
      </c>
      <c r="Q331" s="96">
        <f t="shared" si="94"/>
        <v>0</v>
      </c>
      <c r="R331" s="96">
        <f t="shared" si="94"/>
        <v>0</v>
      </c>
      <c r="S331" s="96">
        <f t="shared" si="93"/>
        <v>0</v>
      </c>
      <c r="T331" s="96">
        <f t="shared" si="93"/>
        <v>0</v>
      </c>
      <c r="U331" s="105"/>
      <c r="V331" s="105"/>
      <c r="W331" s="105"/>
      <c r="X331" s="105"/>
      <c r="Y331" s="105"/>
      <c r="Z331" s="105"/>
      <c r="AA331" s="105"/>
      <c r="AB331" s="105"/>
      <c r="AC331" s="105"/>
      <c r="AD331" s="105"/>
      <c r="AE331" s="105"/>
      <c r="AF331" s="105"/>
      <c r="AG331" s="105"/>
      <c r="AH331" s="105"/>
      <c r="AI331" s="101"/>
      <c r="AJ331" s="105"/>
      <c r="AK331" s="32"/>
    </row>
    <row r="332" spans="1:37" s="30" customFormat="1" ht="69.75" customHeight="1" x14ac:dyDescent="0.25">
      <c r="A332" s="111"/>
      <c r="B332" s="112"/>
      <c r="C332" s="99"/>
      <c r="D332" s="99"/>
      <c r="E332" s="99"/>
      <c r="F332" s="89" t="s">
        <v>17</v>
      </c>
      <c r="G332" s="96">
        <f t="shared" si="94"/>
        <v>0</v>
      </c>
      <c r="H332" s="96">
        <f t="shared" si="94"/>
        <v>0</v>
      </c>
      <c r="I332" s="96">
        <f t="shared" si="94"/>
        <v>0</v>
      </c>
      <c r="J332" s="96">
        <f t="shared" si="94"/>
        <v>0</v>
      </c>
      <c r="K332" s="96">
        <f t="shared" si="94"/>
        <v>0</v>
      </c>
      <c r="L332" s="96">
        <f t="shared" si="94"/>
        <v>0</v>
      </c>
      <c r="M332" s="96">
        <f t="shared" si="94"/>
        <v>0</v>
      </c>
      <c r="N332" s="96">
        <f t="shared" si="94"/>
        <v>0</v>
      </c>
      <c r="O332" s="96">
        <f t="shared" si="94"/>
        <v>0</v>
      </c>
      <c r="P332" s="96">
        <f t="shared" si="94"/>
        <v>0</v>
      </c>
      <c r="Q332" s="96">
        <f t="shared" si="94"/>
        <v>0</v>
      </c>
      <c r="R332" s="96">
        <f t="shared" si="94"/>
        <v>0</v>
      </c>
      <c r="S332" s="96">
        <f t="shared" si="93"/>
        <v>0</v>
      </c>
      <c r="T332" s="96">
        <f t="shared" si="93"/>
        <v>0</v>
      </c>
      <c r="U332" s="105"/>
      <c r="V332" s="105"/>
      <c r="W332" s="105"/>
      <c r="X332" s="105"/>
      <c r="Y332" s="105"/>
      <c r="Z332" s="105"/>
      <c r="AA332" s="105"/>
      <c r="AB332" s="105"/>
      <c r="AC332" s="105"/>
      <c r="AD332" s="105"/>
      <c r="AE332" s="105"/>
      <c r="AF332" s="105"/>
      <c r="AG332" s="105"/>
      <c r="AH332" s="105"/>
      <c r="AI332" s="102"/>
      <c r="AJ332" s="105"/>
      <c r="AK332" s="32"/>
    </row>
    <row r="333" spans="1:37" x14ac:dyDescent="0.25">
      <c r="A333" s="108" t="s">
        <v>106</v>
      </c>
      <c r="B333" s="109" t="s">
        <v>131</v>
      </c>
      <c r="C333" s="110">
        <v>2015</v>
      </c>
      <c r="D333" s="110">
        <v>2026</v>
      </c>
      <c r="E333" s="110"/>
      <c r="F333" s="90" t="s">
        <v>12</v>
      </c>
      <c r="G333" s="98">
        <f t="shared" ref="G333:G349" si="95">SUM(H333:T333)</f>
        <v>145448</v>
      </c>
      <c r="H333" s="98">
        <f t="shared" ref="H333:T333" si="96">H334+H338</f>
        <v>0</v>
      </c>
      <c r="I333" s="98">
        <f t="shared" si="96"/>
        <v>116948</v>
      </c>
      <c r="J333" s="98">
        <f t="shared" si="96"/>
        <v>0</v>
      </c>
      <c r="K333" s="98">
        <f t="shared" si="96"/>
        <v>4200</v>
      </c>
      <c r="L333" s="98">
        <f t="shared" si="96"/>
        <v>0</v>
      </c>
      <c r="M333" s="98">
        <f t="shared" si="96"/>
        <v>0</v>
      </c>
      <c r="N333" s="98">
        <f t="shared" si="96"/>
        <v>24300</v>
      </c>
      <c r="O333" s="98">
        <f t="shared" si="96"/>
        <v>0</v>
      </c>
      <c r="P333" s="98">
        <f t="shared" si="96"/>
        <v>0</v>
      </c>
      <c r="Q333" s="98">
        <f t="shared" si="96"/>
        <v>0</v>
      </c>
      <c r="R333" s="98">
        <f t="shared" si="96"/>
        <v>0</v>
      </c>
      <c r="S333" s="98">
        <f t="shared" si="96"/>
        <v>0</v>
      </c>
      <c r="T333" s="98">
        <f t="shared" si="96"/>
        <v>0</v>
      </c>
      <c r="U333" s="106" t="s">
        <v>144</v>
      </c>
      <c r="V333" s="106" t="s">
        <v>145</v>
      </c>
      <c r="W333" s="106"/>
      <c r="X333" s="106"/>
      <c r="Y333" s="106"/>
      <c r="Z333" s="106"/>
      <c r="AA333" s="106"/>
      <c r="AB333" s="106"/>
      <c r="AC333" s="106"/>
      <c r="AD333" s="106"/>
      <c r="AE333" s="106"/>
      <c r="AF333" s="106"/>
      <c r="AG333" s="106"/>
      <c r="AH333" s="106"/>
      <c r="AI333" s="113"/>
      <c r="AJ333" s="106"/>
      <c r="AK333" s="25"/>
    </row>
    <row r="334" spans="1:37" ht="30" customHeight="1" x14ac:dyDescent="0.25">
      <c r="A334" s="108"/>
      <c r="B334" s="109"/>
      <c r="C334" s="110"/>
      <c r="D334" s="110"/>
      <c r="E334" s="110"/>
      <c r="F334" s="90" t="s">
        <v>13</v>
      </c>
      <c r="G334" s="98">
        <f t="shared" si="95"/>
        <v>145448</v>
      </c>
      <c r="H334" s="98">
        <f t="shared" ref="H334:T334" si="97">SUM(H335:H337)</f>
        <v>0</v>
      </c>
      <c r="I334" s="98">
        <f t="shared" si="97"/>
        <v>116948</v>
      </c>
      <c r="J334" s="98">
        <f t="shared" si="97"/>
        <v>0</v>
      </c>
      <c r="K334" s="98">
        <f t="shared" si="97"/>
        <v>4200</v>
      </c>
      <c r="L334" s="98">
        <f t="shared" si="97"/>
        <v>0</v>
      </c>
      <c r="M334" s="98">
        <f t="shared" si="97"/>
        <v>0</v>
      </c>
      <c r="N334" s="98">
        <f t="shared" si="97"/>
        <v>24300</v>
      </c>
      <c r="O334" s="98">
        <f t="shared" si="97"/>
        <v>0</v>
      </c>
      <c r="P334" s="98">
        <f t="shared" si="97"/>
        <v>0</v>
      </c>
      <c r="Q334" s="98">
        <f t="shared" si="97"/>
        <v>0</v>
      </c>
      <c r="R334" s="98">
        <f t="shared" si="97"/>
        <v>0</v>
      </c>
      <c r="S334" s="98">
        <f t="shared" si="97"/>
        <v>0</v>
      </c>
      <c r="T334" s="98">
        <f t="shared" si="97"/>
        <v>0</v>
      </c>
      <c r="U334" s="106"/>
      <c r="V334" s="106"/>
      <c r="W334" s="106"/>
      <c r="X334" s="106"/>
      <c r="Y334" s="106"/>
      <c r="Z334" s="106"/>
      <c r="AA334" s="106"/>
      <c r="AB334" s="106"/>
      <c r="AC334" s="106"/>
      <c r="AD334" s="106"/>
      <c r="AE334" s="106"/>
      <c r="AF334" s="106"/>
      <c r="AG334" s="106"/>
      <c r="AH334" s="106"/>
      <c r="AI334" s="101"/>
      <c r="AJ334" s="106"/>
      <c r="AK334" s="25"/>
    </row>
    <row r="335" spans="1:37" ht="30" customHeight="1" x14ac:dyDescent="0.25">
      <c r="A335" s="108"/>
      <c r="B335" s="109"/>
      <c r="C335" s="110"/>
      <c r="D335" s="110"/>
      <c r="E335" s="110"/>
      <c r="F335" s="90" t="s">
        <v>14</v>
      </c>
      <c r="G335" s="98">
        <f t="shared" si="95"/>
        <v>145448</v>
      </c>
      <c r="H335" s="98">
        <v>0</v>
      </c>
      <c r="I335" s="98">
        <v>116948</v>
      </c>
      <c r="J335" s="98">
        <v>0</v>
      </c>
      <c r="K335" s="98">
        <v>4200</v>
      </c>
      <c r="L335" s="98">
        <v>0</v>
      </c>
      <c r="M335" s="98">
        <v>0</v>
      </c>
      <c r="N335" s="98">
        <v>24300</v>
      </c>
      <c r="O335" s="98">
        <v>0</v>
      </c>
      <c r="P335" s="98">
        <v>0</v>
      </c>
      <c r="Q335" s="98">
        <v>0</v>
      </c>
      <c r="R335" s="98">
        <v>0</v>
      </c>
      <c r="S335" s="98">
        <v>0</v>
      </c>
      <c r="T335" s="98">
        <v>0</v>
      </c>
      <c r="U335" s="106"/>
      <c r="V335" s="106"/>
      <c r="W335" s="106"/>
      <c r="X335" s="106"/>
      <c r="Y335" s="106"/>
      <c r="Z335" s="106"/>
      <c r="AA335" s="106"/>
      <c r="AB335" s="106"/>
      <c r="AC335" s="106"/>
      <c r="AD335" s="106"/>
      <c r="AE335" s="106"/>
      <c r="AF335" s="106"/>
      <c r="AG335" s="106"/>
      <c r="AH335" s="106"/>
      <c r="AI335" s="101"/>
      <c r="AJ335" s="106"/>
      <c r="AK335" s="25"/>
    </row>
    <row r="336" spans="1:37" ht="30" customHeight="1" x14ac:dyDescent="0.25">
      <c r="A336" s="108"/>
      <c r="B336" s="109"/>
      <c r="C336" s="110"/>
      <c r="D336" s="110"/>
      <c r="E336" s="110"/>
      <c r="F336" s="90" t="s">
        <v>15</v>
      </c>
      <c r="G336" s="98">
        <f t="shared" si="95"/>
        <v>0</v>
      </c>
      <c r="H336" s="98">
        <v>0</v>
      </c>
      <c r="I336" s="98">
        <v>0</v>
      </c>
      <c r="J336" s="98">
        <v>0</v>
      </c>
      <c r="K336" s="98">
        <v>0</v>
      </c>
      <c r="L336" s="98">
        <v>0</v>
      </c>
      <c r="M336" s="98">
        <v>0</v>
      </c>
      <c r="N336" s="98">
        <v>0</v>
      </c>
      <c r="O336" s="98">
        <v>0</v>
      </c>
      <c r="P336" s="98">
        <v>0</v>
      </c>
      <c r="Q336" s="98">
        <v>0</v>
      </c>
      <c r="R336" s="98">
        <v>0</v>
      </c>
      <c r="S336" s="98">
        <v>0</v>
      </c>
      <c r="T336" s="98">
        <v>0</v>
      </c>
      <c r="U336" s="106"/>
      <c r="V336" s="106"/>
      <c r="W336" s="106"/>
      <c r="X336" s="106"/>
      <c r="Y336" s="106"/>
      <c r="Z336" s="106"/>
      <c r="AA336" s="106"/>
      <c r="AB336" s="106"/>
      <c r="AC336" s="106"/>
      <c r="AD336" s="106"/>
      <c r="AE336" s="106"/>
      <c r="AF336" s="106"/>
      <c r="AG336" s="106"/>
      <c r="AH336" s="106"/>
      <c r="AI336" s="101"/>
      <c r="AJ336" s="106"/>
      <c r="AK336" s="25"/>
    </row>
    <row r="337" spans="1:37" ht="30" customHeight="1" x14ac:dyDescent="0.25">
      <c r="A337" s="108"/>
      <c r="B337" s="109"/>
      <c r="C337" s="110"/>
      <c r="D337" s="110"/>
      <c r="E337" s="110"/>
      <c r="F337" s="90" t="s">
        <v>16</v>
      </c>
      <c r="G337" s="98">
        <f t="shared" si="95"/>
        <v>0</v>
      </c>
      <c r="H337" s="98">
        <v>0</v>
      </c>
      <c r="I337" s="98">
        <v>0</v>
      </c>
      <c r="J337" s="98">
        <v>0</v>
      </c>
      <c r="K337" s="98">
        <v>0</v>
      </c>
      <c r="L337" s="98">
        <v>0</v>
      </c>
      <c r="M337" s="98">
        <v>0</v>
      </c>
      <c r="N337" s="98">
        <v>0</v>
      </c>
      <c r="O337" s="98">
        <v>0</v>
      </c>
      <c r="P337" s="98">
        <v>0</v>
      </c>
      <c r="Q337" s="98">
        <v>0</v>
      </c>
      <c r="R337" s="98">
        <v>0</v>
      </c>
      <c r="S337" s="98">
        <v>0</v>
      </c>
      <c r="T337" s="98">
        <v>0</v>
      </c>
      <c r="U337" s="106"/>
      <c r="V337" s="106"/>
      <c r="W337" s="106"/>
      <c r="X337" s="106"/>
      <c r="Y337" s="106"/>
      <c r="Z337" s="106"/>
      <c r="AA337" s="106"/>
      <c r="AB337" s="106"/>
      <c r="AC337" s="106"/>
      <c r="AD337" s="106"/>
      <c r="AE337" s="106"/>
      <c r="AF337" s="106"/>
      <c r="AG337" s="106"/>
      <c r="AH337" s="106"/>
      <c r="AI337" s="101"/>
      <c r="AJ337" s="106"/>
      <c r="AK337" s="25"/>
    </row>
    <row r="338" spans="1:37" x14ac:dyDescent="0.25">
      <c r="A338" s="108"/>
      <c r="B338" s="109"/>
      <c r="C338" s="110"/>
      <c r="D338" s="110"/>
      <c r="E338" s="110"/>
      <c r="F338" s="90" t="s">
        <v>17</v>
      </c>
      <c r="G338" s="98">
        <f t="shared" si="95"/>
        <v>0</v>
      </c>
      <c r="H338" s="98">
        <v>0</v>
      </c>
      <c r="I338" s="98">
        <v>0</v>
      </c>
      <c r="J338" s="98">
        <v>0</v>
      </c>
      <c r="K338" s="98">
        <v>0</v>
      </c>
      <c r="L338" s="98">
        <v>0</v>
      </c>
      <c r="M338" s="98">
        <v>0</v>
      </c>
      <c r="N338" s="98">
        <v>0</v>
      </c>
      <c r="O338" s="98">
        <v>0</v>
      </c>
      <c r="P338" s="98">
        <v>0</v>
      </c>
      <c r="Q338" s="98">
        <v>0</v>
      </c>
      <c r="R338" s="98">
        <v>0</v>
      </c>
      <c r="S338" s="98">
        <v>0</v>
      </c>
      <c r="T338" s="98">
        <v>0</v>
      </c>
      <c r="U338" s="106"/>
      <c r="V338" s="106"/>
      <c r="W338" s="106"/>
      <c r="X338" s="106"/>
      <c r="Y338" s="106"/>
      <c r="Z338" s="106"/>
      <c r="AA338" s="106"/>
      <c r="AB338" s="106"/>
      <c r="AC338" s="106"/>
      <c r="AD338" s="106"/>
      <c r="AE338" s="106"/>
      <c r="AF338" s="106"/>
      <c r="AG338" s="106"/>
      <c r="AH338" s="106"/>
      <c r="AI338" s="102"/>
      <c r="AJ338" s="106"/>
      <c r="AK338" s="25"/>
    </row>
    <row r="339" spans="1:37" x14ac:dyDescent="0.25">
      <c r="A339" s="108" t="s">
        <v>64</v>
      </c>
      <c r="B339" s="109" t="s">
        <v>104</v>
      </c>
      <c r="C339" s="110">
        <v>2020</v>
      </c>
      <c r="D339" s="110">
        <v>2026</v>
      </c>
      <c r="E339" s="110"/>
      <c r="F339" s="90" t="s">
        <v>12</v>
      </c>
      <c r="G339" s="98">
        <f t="shared" si="95"/>
        <v>70000</v>
      </c>
      <c r="H339" s="98">
        <f t="shared" ref="H339:T339" si="98">H340+H344</f>
        <v>0</v>
      </c>
      <c r="I339" s="98">
        <f t="shared" si="98"/>
        <v>0</v>
      </c>
      <c r="J339" s="98">
        <f t="shared" si="98"/>
        <v>0</v>
      </c>
      <c r="K339" s="98">
        <f t="shared" si="98"/>
        <v>0</v>
      </c>
      <c r="L339" s="98">
        <f t="shared" si="98"/>
        <v>0</v>
      </c>
      <c r="M339" s="98">
        <f t="shared" si="98"/>
        <v>0</v>
      </c>
      <c r="N339" s="98">
        <f t="shared" si="98"/>
        <v>10000</v>
      </c>
      <c r="O339" s="98">
        <f t="shared" si="98"/>
        <v>10000</v>
      </c>
      <c r="P339" s="98">
        <f t="shared" si="98"/>
        <v>10000</v>
      </c>
      <c r="Q339" s="98">
        <f t="shared" si="98"/>
        <v>10000</v>
      </c>
      <c r="R339" s="98">
        <f t="shared" si="98"/>
        <v>10000</v>
      </c>
      <c r="S339" s="98">
        <f t="shared" si="98"/>
        <v>10000</v>
      </c>
      <c r="T339" s="98">
        <f t="shared" si="98"/>
        <v>10000</v>
      </c>
      <c r="U339" s="106" t="s">
        <v>144</v>
      </c>
      <c r="V339" s="106" t="s">
        <v>145</v>
      </c>
      <c r="W339" s="106"/>
      <c r="X339" s="106"/>
      <c r="Y339" s="106"/>
      <c r="Z339" s="106"/>
      <c r="AA339" s="106"/>
      <c r="AB339" s="106"/>
      <c r="AC339" s="106"/>
      <c r="AD339" s="106"/>
      <c r="AE339" s="106"/>
      <c r="AF339" s="106">
        <v>100</v>
      </c>
      <c r="AG339" s="106">
        <v>100</v>
      </c>
      <c r="AH339" s="106"/>
      <c r="AI339" s="113"/>
      <c r="AJ339" s="106"/>
      <c r="AK339" s="25"/>
    </row>
    <row r="340" spans="1:37" ht="30" x14ac:dyDescent="0.25">
      <c r="A340" s="108"/>
      <c r="B340" s="109"/>
      <c r="C340" s="110"/>
      <c r="D340" s="110"/>
      <c r="E340" s="110"/>
      <c r="F340" s="90" t="s">
        <v>13</v>
      </c>
      <c r="G340" s="98">
        <f t="shared" si="95"/>
        <v>70000</v>
      </c>
      <c r="H340" s="98">
        <f t="shared" ref="H340:T340" si="99">SUM(H341:H343)</f>
        <v>0</v>
      </c>
      <c r="I340" s="98">
        <f t="shared" si="99"/>
        <v>0</v>
      </c>
      <c r="J340" s="98">
        <f t="shared" si="99"/>
        <v>0</v>
      </c>
      <c r="K340" s="98">
        <f t="shared" si="99"/>
        <v>0</v>
      </c>
      <c r="L340" s="98">
        <f t="shared" si="99"/>
        <v>0</v>
      </c>
      <c r="M340" s="98">
        <f t="shared" si="99"/>
        <v>0</v>
      </c>
      <c r="N340" s="98">
        <f t="shared" si="99"/>
        <v>10000</v>
      </c>
      <c r="O340" s="98">
        <f t="shared" si="99"/>
        <v>10000</v>
      </c>
      <c r="P340" s="98">
        <f t="shared" si="99"/>
        <v>10000</v>
      </c>
      <c r="Q340" s="98">
        <f t="shared" si="99"/>
        <v>10000</v>
      </c>
      <c r="R340" s="98">
        <f t="shared" si="99"/>
        <v>10000</v>
      </c>
      <c r="S340" s="98">
        <f t="shared" si="99"/>
        <v>10000</v>
      </c>
      <c r="T340" s="98">
        <f t="shared" si="99"/>
        <v>10000</v>
      </c>
      <c r="U340" s="106"/>
      <c r="V340" s="106"/>
      <c r="W340" s="106"/>
      <c r="X340" s="106"/>
      <c r="Y340" s="106"/>
      <c r="Z340" s="106"/>
      <c r="AA340" s="106"/>
      <c r="AB340" s="106"/>
      <c r="AC340" s="106"/>
      <c r="AD340" s="106"/>
      <c r="AE340" s="106"/>
      <c r="AF340" s="106"/>
      <c r="AG340" s="106"/>
      <c r="AH340" s="106"/>
      <c r="AI340" s="101"/>
      <c r="AJ340" s="106"/>
      <c r="AK340" s="25"/>
    </row>
    <row r="341" spans="1:37" ht="30" x14ac:dyDescent="0.25">
      <c r="A341" s="108"/>
      <c r="B341" s="109"/>
      <c r="C341" s="110"/>
      <c r="D341" s="110"/>
      <c r="E341" s="110"/>
      <c r="F341" s="90" t="s">
        <v>14</v>
      </c>
      <c r="G341" s="98">
        <f t="shared" si="95"/>
        <v>30000</v>
      </c>
      <c r="H341" s="98">
        <v>0</v>
      </c>
      <c r="I341" s="98">
        <v>0</v>
      </c>
      <c r="J341" s="98">
        <v>0</v>
      </c>
      <c r="K341" s="98">
        <v>0</v>
      </c>
      <c r="L341" s="98">
        <v>0</v>
      </c>
      <c r="M341" s="98">
        <v>0</v>
      </c>
      <c r="N341" s="98">
        <v>10000</v>
      </c>
      <c r="O341" s="98">
        <v>10000</v>
      </c>
      <c r="P341" s="98">
        <v>10000</v>
      </c>
      <c r="Q341" s="98">
        <v>0</v>
      </c>
      <c r="R341" s="98">
        <v>0</v>
      </c>
      <c r="S341" s="98">
        <v>0</v>
      </c>
      <c r="T341" s="98">
        <v>0</v>
      </c>
      <c r="U341" s="106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  <c r="AF341" s="106"/>
      <c r="AG341" s="106"/>
      <c r="AH341" s="106"/>
      <c r="AI341" s="101"/>
      <c r="AJ341" s="106"/>
      <c r="AK341" s="25"/>
    </row>
    <row r="342" spans="1:37" ht="30" x14ac:dyDescent="0.25">
      <c r="A342" s="108"/>
      <c r="B342" s="109"/>
      <c r="C342" s="110"/>
      <c r="D342" s="110"/>
      <c r="E342" s="110"/>
      <c r="F342" s="90" t="s">
        <v>15</v>
      </c>
      <c r="G342" s="98">
        <f t="shared" si="95"/>
        <v>40000</v>
      </c>
      <c r="H342" s="98">
        <v>0</v>
      </c>
      <c r="I342" s="98">
        <v>0</v>
      </c>
      <c r="J342" s="98">
        <v>0</v>
      </c>
      <c r="K342" s="98">
        <v>0</v>
      </c>
      <c r="L342" s="98">
        <v>0</v>
      </c>
      <c r="M342" s="98">
        <v>0</v>
      </c>
      <c r="N342" s="98">
        <v>0</v>
      </c>
      <c r="O342" s="98">
        <v>0</v>
      </c>
      <c r="P342" s="98">
        <v>0</v>
      </c>
      <c r="Q342" s="98">
        <v>10000</v>
      </c>
      <c r="R342" s="98">
        <v>10000</v>
      </c>
      <c r="S342" s="98">
        <v>10000</v>
      </c>
      <c r="T342" s="98">
        <v>10000</v>
      </c>
      <c r="U342" s="106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  <c r="AF342" s="106"/>
      <c r="AG342" s="106"/>
      <c r="AH342" s="106"/>
      <c r="AI342" s="101"/>
      <c r="AJ342" s="106"/>
      <c r="AK342" s="25"/>
    </row>
    <row r="343" spans="1:37" ht="30" x14ac:dyDescent="0.25">
      <c r="A343" s="108"/>
      <c r="B343" s="109"/>
      <c r="C343" s="110"/>
      <c r="D343" s="110"/>
      <c r="E343" s="110"/>
      <c r="F343" s="90" t="s">
        <v>16</v>
      </c>
      <c r="G343" s="98">
        <f t="shared" si="95"/>
        <v>0</v>
      </c>
      <c r="H343" s="98">
        <v>0</v>
      </c>
      <c r="I343" s="98">
        <v>0</v>
      </c>
      <c r="J343" s="98">
        <v>0</v>
      </c>
      <c r="K343" s="98">
        <v>0</v>
      </c>
      <c r="L343" s="98">
        <v>0</v>
      </c>
      <c r="M343" s="98">
        <v>0</v>
      </c>
      <c r="N343" s="98">
        <v>0</v>
      </c>
      <c r="O343" s="98">
        <v>0</v>
      </c>
      <c r="P343" s="98">
        <v>0</v>
      </c>
      <c r="Q343" s="98">
        <v>0</v>
      </c>
      <c r="R343" s="98">
        <v>0</v>
      </c>
      <c r="S343" s="98">
        <v>0</v>
      </c>
      <c r="T343" s="98">
        <v>0</v>
      </c>
      <c r="U343" s="106"/>
      <c r="V343" s="106"/>
      <c r="W343" s="106"/>
      <c r="X343" s="106"/>
      <c r="Y343" s="106"/>
      <c r="Z343" s="106"/>
      <c r="AA343" s="106"/>
      <c r="AB343" s="106"/>
      <c r="AC343" s="106"/>
      <c r="AD343" s="106"/>
      <c r="AE343" s="106"/>
      <c r="AF343" s="106"/>
      <c r="AG343" s="106"/>
      <c r="AH343" s="106"/>
      <c r="AI343" s="101"/>
      <c r="AJ343" s="106"/>
      <c r="AK343" s="25"/>
    </row>
    <row r="344" spans="1:37" x14ac:dyDescent="0.25">
      <c r="A344" s="108"/>
      <c r="B344" s="109"/>
      <c r="C344" s="110"/>
      <c r="D344" s="110"/>
      <c r="E344" s="110"/>
      <c r="F344" s="90" t="s">
        <v>17</v>
      </c>
      <c r="G344" s="98">
        <f t="shared" si="95"/>
        <v>0</v>
      </c>
      <c r="H344" s="98">
        <v>0</v>
      </c>
      <c r="I344" s="98">
        <v>0</v>
      </c>
      <c r="J344" s="98">
        <v>0</v>
      </c>
      <c r="K344" s="98">
        <v>0</v>
      </c>
      <c r="L344" s="98">
        <v>0</v>
      </c>
      <c r="M344" s="98">
        <v>0</v>
      </c>
      <c r="N344" s="98">
        <v>0</v>
      </c>
      <c r="O344" s="98">
        <v>0</v>
      </c>
      <c r="P344" s="98">
        <v>0</v>
      </c>
      <c r="Q344" s="98">
        <v>0</v>
      </c>
      <c r="R344" s="98">
        <v>0</v>
      </c>
      <c r="S344" s="98">
        <v>0</v>
      </c>
      <c r="T344" s="98">
        <v>0</v>
      </c>
      <c r="U344" s="106"/>
      <c r="V344" s="106"/>
      <c r="W344" s="106"/>
      <c r="X344" s="106"/>
      <c r="Y344" s="106"/>
      <c r="Z344" s="106"/>
      <c r="AA344" s="106"/>
      <c r="AB344" s="106"/>
      <c r="AC344" s="106"/>
      <c r="AD344" s="106"/>
      <c r="AE344" s="106"/>
      <c r="AF344" s="106"/>
      <c r="AG344" s="106"/>
      <c r="AH344" s="106"/>
      <c r="AI344" s="102"/>
      <c r="AJ344" s="106"/>
      <c r="AK344" s="25"/>
    </row>
    <row r="345" spans="1:37" x14ac:dyDescent="0.25">
      <c r="A345" s="108" t="s">
        <v>65</v>
      </c>
      <c r="B345" s="109" t="s">
        <v>78</v>
      </c>
      <c r="C345" s="110"/>
      <c r="D345" s="110"/>
      <c r="E345" s="110"/>
      <c r="F345" s="90" t="s">
        <v>12</v>
      </c>
      <c r="G345" s="98">
        <f t="shared" si="95"/>
        <v>0</v>
      </c>
      <c r="H345" s="98">
        <f t="shared" ref="H345:T345" si="100">H346+H350</f>
        <v>0</v>
      </c>
      <c r="I345" s="98">
        <f t="shared" si="100"/>
        <v>0</v>
      </c>
      <c r="J345" s="98">
        <f t="shared" si="100"/>
        <v>0</v>
      </c>
      <c r="K345" s="98">
        <f t="shared" si="100"/>
        <v>0</v>
      </c>
      <c r="L345" s="98">
        <f t="shared" si="100"/>
        <v>0</v>
      </c>
      <c r="M345" s="98">
        <f t="shared" si="100"/>
        <v>0</v>
      </c>
      <c r="N345" s="98">
        <f t="shared" si="100"/>
        <v>0</v>
      </c>
      <c r="O345" s="98">
        <f t="shared" si="100"/>
        <v>0</v>
      </c>
      <c r="P345" s="98">
        <f t="shared" si="100"/>
        <v>0</v>
      </c>
      <c r="Q345" s="98">
        <f t="shared" si="100"/>
        <v>0</v>
      </c>
      <c r="R345" s="98">
        <f t="shared" si="100"/>
        <v>0</v>
      </c>
      <c r="S345" s="98">
        <f t="shared" si="100"/>
        <v>0</v>
      </c>
      <c r="T345" s="98">
        <f t="shared" si="100"/>
        <v>0</v>
      </c>
      <c r="U345" s="106" t="s">
        <v>144</v>
      </c>
      <c r="V345" s="106" t="s">
        <v>145</v>
      </c>
      <c r="W345" s="106"/>
      <c r="X345" s="106"/>
      <c r="Y345" s="106"/>
      <c r="Z345" s="106"/>
      <c r="AA345" s="106"/>
      <c r="AB345" s="106"/>
      <c r="AC345" s="106"/>
      <c r="AD345" s="106"/>
      <c r="AE345" s="106"/>
      <c r="AF345" s="106"/>
      <c r="AG345" s="106"/>
      <c r="AH345" s="106"/>
      <c r="AI345" s="113"/>
      <c r="AJ345" s="106"/>
      <c r="AK345" s="25"/>
    </row>
    <row r="346" spans="1:37" ht="30" customHeight="1" x14ac:dyDescent="0.25">
      <c r="A346" s="108"/>
      <c r="B346" s="109"/>
      <c r="C346" s="110"/>
      <c r="D346" s="110"/>
      <c r="E346" s="110"/>
      <c r="F346" s="90" t="s">
        <v>13</v>
      </c>
      <c r="G346" s="98">
        <f t="shared" si="95"/>
        <v>0</v>
      </c>
      <c r="H346" s="98">
        <f t="shared" ref="H346:T346" si="101">SUM(H347:H349)</f>
        <v>0</v>
      </c>
      <c r="I346" s="98">
        <f t="shared" si="101"/>
        <v>0</v>
      </c>
      <c r="J346" s="98">
        <f t="shared" si="101"/>
        <v>0</v>
      </c>
      <c r="K346" s="98">
        <f t="shared" si="101"/>
        <v>0</v>
      </c>
      <c r="L346" s="98">
        <f t="shared" si="101"/>
        <v>0</v>
      </c>
      <c r="M346" s="98">
        <f t="shared" si="101"/>
        <v>0</v>
      </c>
      <c r="N346" s="98">
        <f t="shared" si="101"/>
        <v>0</v>
      </c>
      <c r="O346" s="98">
        <f t="shared" si="101"/>
        <v>0</v>
      </c>
      <c r="P346" s="98">
        <f t="shared" si="101"/>
        <v>0</v>
      </c>
      <c r="Q346" s="98">
        <f t="shared" si="101"/>
        <v>0</v>
      </c>
      <c r="R346" s="98">
        <f t="shared" si="101"/>
        <v>0</v>
      </c>
      <c r="S346" s="98">
        <f t="shared" si="101"/>
        <v>0</v>
      </c>
      <c r="T346" s="98">
        <f t="shared" si="101"/>
        <v>0</v>
      </c>
      <c r="U346" s="106"/>
      <c r="V346" s="106"/>
      <c r="W346" s="106"/>
      <c r="X346" s="106"/>
      <c r="Y346" s="106"/>
      <c r="Z346" s="106"/>
      <c r="AA346" s="106"/>
      <c r="AB346" s="106"/>
      <c r="AC346" s="106"/>
      <c r="AD346" s="106"/>
      <c r="AE346" s="106"/>
      <c r="AF346" s="106"/>
      <c r="AG346" s="106"/>
      <c r="AH346" s="106"/>
      <c r="AI346" s="101"/>
      <c r="AJ346" s="106"/>
      <c r="AK346" s="25"/>
    </row>
    <row r="347" spans="1:37" ht="30" customHeight="1" x14ac:dyDescent="0.25">
      <c r="A347" s="108"/>
      <c r="B347" s="109"/>
      <c r="C347" s="110"/>
      <c r="D347" s="110"/>
      <c r="E347" s="110"/>
      <c r="F347" s="90" t="s">
        <v>14</v>
      </c>
      <c r="G347" s="98">
        <f t="shared" si="95"/>
        <v>0</v>
      </c>
      <c r="H347" s="98">
        <v>0</v>
      </c>
      <c r="I347" s="98">
        <v>0</v>
      </c>
      <c r="J347" s="98">
        <v>0</v>
      </c>
      <c r="K347" s="98">
        <v>0</v>
      </c>
      <c r="L347" s="98">
        <v>0</v>
      </c>
      <c r="M347" s="98">
        <v>0</v>
      </c>
      <c r="N347" s="98">
        <v>0</v>
      </c>
      <c r="O347" s="98">
        <v>0</v>
      </c>
      <c r="P347" s="98">
        <v>0</v>
      </c>
      <c r="Q347" s="98">
        <v>0</v>
      </c>
      <c r="R347" s="98">
        <v>0</v>
      </c>
      <c r="S347" s="98">
        <v>0</v>
      </c>
      <c r="T347" s="98">
        <v>0</v>
      </c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  <c r="AG347" s="106"/>
      <c r="AH347" s="106"/>
      <c r="AI347" s="101"/>
      <c r="AJ347" s="106"/>
      <c r="AK347" s="25"/>
    </row>
    <row r="348" spans="1:37" ht="30" customHeight="1" x14ac:dyDescent="0.25">
      <c r="A348" s="108"/>
      <c r="B348" s="109"/>
      <c r="C348" s="110"/>
      <c r="D348" s="110"/>
      <c r="E348" s="110"/>
      <c r="F348" s="90" t="s">
        <v>15</v>
      </c>
      <c r="G348" s="98">
        <f t="shared" si="95"/>
        <v>0</v>
      </c>
      <c r="H348" s="98">
        <v>0</v>
      </c>
      <c r="I348" s="98">
        <v>0</v>
      </c>
      <c r="J348" s="98">
        <v>0</v>
      </c>
      <c r="K348" s="98">
        <v>0</v>
      </c>
      <c r="L348" s="98">
        <v>0</v>
      </c>
      <c r="M348" s="98">
        <v>0</v>
      </c>
      <c r="N348" s="98">
        <v>0</v>
      </c>
      <c r="O348" s="98">
        <v>0</v>
      </c>
      <c r="P348" s="98">
        <v>0</v>
      </c>
      <c r="Q348" s="98">
        <v>0</v>
      </c>
      <c r="R348" s="98">
        <v>0</v>
      </c>
      <c r="S348" s="98">
        <v>0</v>
      </c>
      <c r="T348" s="98">
        <v>0</v>
      </c>
      <c r="U348" s="106"/>
      <c r="V348" s="106"/>
      <c r="W348" s="106"/>
      <c r="X348" s="106"/>
      <c r="Y348" s="106"/>
      <c r="Z348" s="106"/>
      <c r="AA348" s="106"/>
      <c r="AB348" s="106"/>
      <c r="AC348" s="106"/>
      <c r="AD348" s="106"/>
      <c r="AE348" s="106"/>
      <c r="AF348" s="106"/>
      <c r="AG348" s="106"/>
      <c r="AH348" s="106"/>
      <c r="AI348" s="101"/>
      <c r="AJ348" s="106"/>
      <c r="AK348" s="25"/>
    </row>
    <row r="349" spans="1:37" ht="30" customHeight="1" x14ac:dyDescent="0.25">
      <c r="A349" s="108"/>
      <c r="B349" s="109"/>
      <c r="C349" s="110"/>
      <c r="D349" s="110"/>
      <c r="E349" s="110"/>
      <c r="F349" s="90" t="s">
        <v>16</v>
      </c>
      <c r="G349" s="98">
        <f t="shared" si="95"/>
        <v>0</v>
      </c>
      <c r="H349" s="98">
        <v>0</v>
      </c>
      <c r="I349" s="98">
        <v>0</v>
      </c>
      <c r="J349" s="98">
        <v>0</v>
      </c>
      <c r="K349" s="98">
        <v>0</v>
      </c>
      <c r="L349" s="98">
        <v>0</v>
      </c>
      <c r="M349" s="98">
        <v>0</v>
      </c>
      <c r="N349" s="98">
        <v>0</v>
      </c>
      <c r="O349" s="98">
        <v>0</v>
      </c>
      <c r="P349" s="98">
        <v>0</v>
      </c>
      <c r="Q349" s="98">
        <v>0</v>
      </c>
      <c r="R349" s="98">
        <v>0</v>
      </c>
      <c r="S349" s="98">
        <v>0</v>
      </c>
      <c r="T349" s="98">
        <v>0</v>
      </c>
      <c r="U349" s="106"/>
      <c r="V349" s="106"/>
      <c r="W349" s="106"/>
      <c r="X349" s="106"/>
      <c r="Y349" s="106"/>
      <c r="Z349" s="106"/>
      <c r="AA349" s="106"/>
      <c r="AB349" s="106"/>
      <c r="AC349" s="106"/>
      <c r="AD349" s="106"/>
      <c r="AE349" s="106"/>
      <c r="AF349" s="106"/>
      <c r="AG349" s="106"/>
      <c r="AH349" s="106"/>
      <c r="AI349" s="101"/>
      <c r="AJ349" s="106"/>
      <c r="AK349" s="25"/>
    </row>
    <row r="350" spans="1:37" x14ac:dyDescent="0.25">
      <c r="A350" s="108"/>
      <c r="B350" s="109"/>
      <c r="C350" s="110"/>
      <c r="D350" s="110"/>
      <c r="E350" s="110"/>
      <c r="F350" s="90" t="s">
        <v>17</v>
      </c>
      <c r="G350" s="98">
        <f>SUM(I350:T350)</f>
        <v>0</v>
      </c>
      <c r="H350" s="98">
        <v>0</v>
      </c>
      <c r="I350" s="98">
        <v>0</v>
      </c>
      <c r="J350" s="98">
        <v>0</v>
      </c>
      <c r="K350" s="98">
        <v>0</v>
      </c>
      <c r="L350" s="98">
        <v>0</v>
      </c>
      <c r="M350" s="98">
        <v>0</v>
      </c>
      <c r="N350" s="98">
        <v>0</v>
      </c>
      <c r="O350" s="98">
        <v>0</v>
      </c>
      <c r="P350" s="98">
        <v>0</v>
      </c>
      <c r="Q350" s="98">
        <v>0</v>
      </c>
      <c r="R350" s="98">
        <v>0</v>
      </c>
      <c r="S350" s="98">
        <v>0</v>
      </c>
      <c r="T350" s="98">
        <v>0</v>
      </c>
      <c r="U350" s="106"/>
      <c r="V350" s="106"/>
      <c r="W350" s="106"/>
      <c r="X350" s="106"/>
      <c r="Y350" s="106"/>
      <c r="Z350" s="106"/>
      <c r="AA350" s="106"/>
      <c r="AB350" s="106"/>
      <c r="AC350" s="106"/>
      <c r="AD350" s="106"/>
      <c r="AE350" s="106"/>
      <c r="AF350" s="106"/>
      <c r="AG350" s="106"/>
      <c r="AH350" s="106"/>
      <c r="AI350" s="102"/>
      <c r="AJ350" s="106"/>
      <c r="AK350" s="25"/>
    </row>
    <row r="351" spans="1:37" x14ac:dyDescent="0.25">
      <c r="A351" s="108" t="s">
        <v>66</v>
      </c>
      <c r="B351" s="109" t="s">
        <v>79</v>
      </c>
      <c r="C351" s="110"/>
      <c r="D351" s="110"/>
      <c r="E351" s="110"/>
      <c r="F351" s="90" t="s">
        <v>12</v>
      </c>
      <c r="G351" s="98">
        <f t="shared" ref="G351:G380" si="102">SUM(H351:T351)</f>
        <v>0</v>
      </c>
      <c r="H351" s="98">
        <f t="shared" ref="H351:T351" si="103">H352+H356</f>
        <v>0</v>
      </c>
      <c r="I351" s="98">
        <f t="shared" si="103"/>
        <v>0</v>
      </c>
      <c r="J351" s="98">
        <f t="shared" si="103"/>
        <v>0</v>
      </c>
      <c r="K351" s="98">
        <f t="shared" si="103"/>
        <v>0</v>
      </c>
      <c r="L351" s="98">
        <f t="shared" si="103"/>
        <v>0</v>
      </c>
      <c r="M351" s="98">
        <f t="shared" si="103"/>
        <v>0</v>
      </c>
      <c r="N351" s="98">
        <f t="shared" si="103"/>
        <v>0</v>
      </c>
      <c r="O351" s="98">
        <f t="shared" si="103"/>
        <v>0</v>
      </c>
      <c r="P351" s="98">
        <f t="shared" si="103"/>
        <v>0</v>
      </c>
      <c r="Q351" s="98">
        <f t="shared" si="103"/>
        <v>0</v>
      </c>
      <c r="R351" s="98">
        <f t="shared" si="103"/>
        <v>0</v>
      </c>
      <c r="S351" s="98">
        <f t="shared" si="103"/>
        <v>0</v>
      </c>
      <c r="T351" s="98">
        <f t="shared" si="103"/>
        <v>0</v>
      </c>
      <c r="U351" s="106" t="s">
        <v>144</v>
      </c>
      <c r="V351" s="106" t="s">
        <v>145</v>
      </c>
      <c r="W351" s="106"/>
      <c r="X351" s="106"/>
      <c r="Y351" s="106"/>
      <c r="Z351" s="106"/>
      <c r="AA351" s="106"/>
      <c r="AB351" s="106"/>
      <c r="AC351" s="106"/>
      <c r="AD351" s="106"/>
      <c r="AE351" s="106"/>
      <c r="AF351" s="106"/>
      <c r="AG351" s="106"/>
      <c r="AH351" s="106"/>
      <c r="AI351" s="113"/>
      <c r="AJ351" s="106"/>
      <c r="AK351" s="25"/>
    </row>
    <row r="352" spans="1:37" ht="30" customHeight="1" x14ac:dyDescent="0.25">
      <c r="A352" s="108"/>
      <c r="B352" s="109"/>
      <c r="C352" s="110"/>
      <c r="D352" s="110"/>
      <c r="E352" s="110"/>
      <c r="F352" s="90" t="s">
        <v>13</v>
      </c>
      <c r="G352" s="98">
        <f t="shared" si="102"/>
        <v>0</v>
      </c>
      <c r="H352" s="98">
        <f t="shared" ref="H352:T352" si="104">SUM(H353:H355)</f>
        <v>0</v>
      </c>
      <c r="I352" s="98">
        <f t="shared" si="104"/>
        <v>0</v>
      </c>
      <c r="J352" s="98">
        <f t="shared" si="104"/>
        <v>0</v>
      </c>
      <c r="K352" s="98">
        <f t="shared" si="104"/>
        <v>0</v>
      </c>
      <c r="L352" s="98">
        <f t="shared" si="104"/>
        <v>0</v>
      </c>
      <c r="M352" s="98">
        <f t="shared" si="104"/>
        <v>0</v>
      </c>
      <c r="N352" s="98">
        <f t="shared" si="104"/>
        <v>0</v>
      </c>
      <c r="O352" s="98">
        <f t="shared" si="104"/>
        <v>0</v>
      </c>
      <c r="P352" s="98">
        <f t="shared" si="104"/>
        <v>0</v>
      </c>
      <c r="Q352" s="98">
        <f t="shared" si="104"/>
        <v>0</v>
      </c>
      <c r="R352" s="98">
        <f t="shared" si="104"/>
        <v>0</v>
      </c>
      <c r="S352" s="98">
        <f t="shared" si="104"/>
        <v>0</v>
      </c>
      <c r="T352" s="98">
        <f t="shared" si="104"/>
        <v>0</v>
      </c>
      <c r="U352" s="106"/>
      <c r="V352" s="106"/>
      <c r="W352" s="106"/>
      <c r="X352" s="106"/>
      <c r="Y352" s="106"/>
      <c r="Z352" s="106"/>
      <c r="AA352" s="106"/>
      <c r="AB352" s="106"/>
      <c r="AC352" s="106"/>
      <c r="AD352" s="106"/>
      <c r="AE352" s="106"/>
      <c r="AF352" s="106"/>
      <c r="AG352" s="106"/>
      <c r="AH352" s="106"/>
      <c r="AI352" s="101"/>
      <c r="AJ352" s="106"/>
      <c r="AK352" s="25"/>
    </row>
    <row r="353" spans="1:37" ht="30" customHeight="1" x14ac:dyDescent="0.25">
      <c r="A353" s="108"/>
      <c r="B353" s="109"/>
      <c r="C353" s="110"/>
      <c r="D353" s="110"/>
      <c r="E353" s="110"/>
      <c r="F353" s="90" t="s">
        <v>14</v>
      </c>
      <c r="G353" s="98">
        <f t="shared" si="102"/>
        <v>0</v>
      </c>
      <c r="H353" s="98">
        <v>0</v>
      </c>
      <c r="I353" s="98">
        <v>0</v>
      </c>
      <c r="J353" s="98">
        <v>0</v>
      </c>
      <c r="K353" s="98">
        <v>0</v>
      </c>
      <c r="L353" s="98">
        <v>0</v>
      </c>
      <c r="M353" s="98">
        <v>0</v>
      </c>
      <c r="N353" s="98">
        <v>0</v>
      </c>
      <c r="O353" s="98">
        <v>0</v>
      </c>
      <c r="P353" s="98">
        <v>0</v>
      </c>
      <c r="Q353" s="98">
        <v>0</v>
      </c>
      <c r="R353" s="98">
        <v>0</v>
      </c>
      <c r="S353" s="98">
        <v>0</v>
      </c>
      <c r="T353" s="98">
        <v>0</v>
      </c>
      <c r="U353" s="106"/>
      <c r="V353" s="106"/>
      <c r="W353" s="106"/>
      <c r="X353" s="106"/>
      <c r="Y353" s="106"/>
      <c r="Z353" s="106"/>
      <c r="AA353" s="106"/>
      <c r="AB353" s="106"/>
      <c r="AC353" s="106"/>
      <c r="AD353" s="106"/>
      <c r="AE353" s="106"/>
      <c r="AF353" s="106"/>
      <c r="AG353" s="106"/>
      <c r="AH353" s="106"/>
      <c r="AI353" s="101"/>
      <c r="AJ353" s="106"/>
      <c r="AK353" s="25"/>
    </row>
    <row r="354" spans="1:37" ht="30" customHeight="1" x14ac:dyDescent="0.25">
      <c r="A354" s="108"/>
      <c r="B354" s="109"/>
      <c r="C354" s="110"/>
      <c r="D354" s="110"/>
      <c r="E354" s="110"/>
      <c r="F354" s="90" t="s">
        <v>15</v>
      </c>
      <c r="G354" s="98">
        <f t="shared" si="102"/>
        <v>0</v>
      </c>
      <c r="H354" s="98">
        <v>0</v>
      </c>
      <c r="I354" s="98">
        <v>0</v>
      </c>
      <c r="J354" s="98">
        <v>0</v>
      </c>
      <c r="K354" s="98">
        <v>0</v>
      </c>
      <c r="L354" s="98">
        <v>0</v>
      </c>
      <c r="M354" s="98">
        <v>0</v>
      </c>
      <c r="N354" s="98">
        <v>0</v>
      </c>
      <c r="O354" s="98">
        <v>0</v>
      </c>
      <c r="P354" s="98">
        <v>0</v>
      </c>
      <c r="Q354" s="98">
        <v>0</v>
      </c>
      <c r="R354" s="98">
        <v>0</v>
      </c>
      <c r="S354" s="98">
        <v>0</v>
      </c>
      <c r="T354" s="98">
        <v>0</v>
      </c>
      <c r="U354" s="106"/>
      <c r="V354" s="106"/>
      <c r="W354" s="106"/>
      <c r="X354" s="106"/>
      <c r="Y354" s="106"/>
      <c r="Z354" s="106"/>
      <c r="AA354" s="106"/>
      <c r="AB354" s="106"/>
      <c r="AC354" s="106"/>
      <c r="AD354" s="106"/>
      <c r="AE354" s="106"/>
      <c r="AF354" s="106"/>
      <c r="AG354" s="106"/>
      <c r="AH354" s="106"/>
      <c r="AI354" s="101"/>
      <c r="AJ354" s="106"/>
      <c r="AK354" s="25"/>
    </row>
    <row r="355" spans="1:37" ht="30" customHeight="1" x14ac:dyDescent="0.25">
      <c r="A355" s="108"/>
      <c r="B355" s="109"/>
      <c r="C355" s="110"/>
      <c r="D355" s="110"/>
      <c r="E355" s="110"/>
      <c r="F355" s="90" t="s">
        <v>16</v>
      </c>
      <c r="G355" s="98">
        <f t="shared" si="102"/>
        <v>0</v>
      </c>
      <c r="H355" s="98">
        <v>0</v>
      </c>
      <c r="I355" s="98">
        <v>0</v>
      </c>
      <c r="J355" s="98">
        <v>0</v>
      </c>
      <c r="K355" s="98">
        <v>0</v>
      </c>
      <c r="L355" s="98">
        <v>0</v>
      </c>
      <c r="M355" s="98">
        <v>0</v>
      </c>
      <c r="N355" s="98">
        <v>0</v>
      </c>
      <c r="O355" s="98">
        <v>0</v>
      </c>
      <c r="P355" s="98">
        <v>0</v>
      </c>
      <c r="Q355" s="98">
        <v>0</v>
      </c>
      <c r="R355" s="98">
        <v>0</v>
      </c>
      <c r="S355" s="98">
        <v>0</v>
      </c>
      <c r="T355" s="98">
        <v>0</v>
      </c>
      <c r="U355" s="106"/>
      <c r="V355" s="106"/>
      <c r="W355" s="106"/>
      <c r="X355" s="106"/>
      <c r="Y355" s="106"/>
      <c r="Z355" s="106"/>
      <c r="AA355" s="106"/>
      <c r="AB355" s="106"/>
      <c r="AC355" s="106"/>
      <c r="AD355" s="106"/>
      <c r="AE355" s="106"/>
      <c r="AF355" s="106"/>
      <c r="AG355" s="106"/>
      <c r="AH355" s="106"/>
      <c r="AI355" s="101"/>
      <c r="AJ355" s="106"/>
      <c r="AK355" s="25"/>
    </row>
    <row r="356" spans="1:37" x14ac:dyDescent="0.25">
      <c r="A356" s="108"/>
      <c r="B356" s="109"/>
      <c r="C356" s="110"/>
      <c r="D356" s="110"/>
      <c r="E356" s="110"/>
      <c r="F356" s="90" t="s">
        <v>17</v>
      </c>
      <c r="G356" s="98">
        <f t="shared" si="102"/>
        <v>0</v>
      </c>
      <c r="H356" s="98">
        <v>0</v>
      </c>
      <c r="I356" s="98">
        <v>0</v>
      </c>
      <c r="J356" s="98">
        <v>0</v>
      </c>
      <c r="K356" s="98">
        <v>0</v>
      </c>
      <c r="L356" s="98">
        <v>0</v>
      </c>
      <c r="M356" s="98">
        <v>0</v>
      </c>
      <c r="N356" s="98">
        <v>0</v>
      </c>
      <c r="O356" s="98">
        <v>0</v>
      </c>
      <c r="P356" s="98">
        <v>0</v>
      </c>
      <c r="Q356" s="98">
        <v>0</v>
      </c>
      <c r="R356" s="98">
        <v>0</v>
      </c>
      <c r="S356" s="98">
        <v>0</v>
      </c>
      <c r="T356" s="98">
        <v>0</v>
      </c>
      <c r="U356" s="106"/>
      <c r="V356" s="106"/>
      <c r="W356" s="106"/>
      <c r="X356" s="106"/>
      <c r="Y356" s="106"/>
      <c r="Z356" s="106"/>
      <c r="AA356" s="106"/>
      <c r="AB356" s="106"/>
      <c r="AC356" s="106"/>
      <c r="AD356" s="106"/>
      <c r="AE356" s="106"/>
      <c r="AF356" s="106"/>
      <c r="AG356" s="106"/>
      <c r="AH356" s="106"/>
      <c r="AI356" s="102"/>
      <c r="AJ356" s="106"/>
      <c r="AK356" s="25"/>
    </row>
    <row r="357" spans="1:37" x14ac:dyDescent="0.25">
      <c r="A357" s="108" t="s">
        <v>107</v>
      </c>
      <c r="B357" s="109" t="s">
        <v>109</v>
      </c>
      <c r="C357" s="110"/>
      <c r="D357" s="110"/>
      <c r="E357" s="110"/>
      <c r="F357" s="90" t="s">
        <v>12</v>
      </c>
      <c r="G357" s="98">
        <f t="shared" si="102"/>
        <v>0</v>
      </c>
      <c r="H357" s="98">
        <f t="shared" ref="H357:T357" si="105">H358+H362</f>
        <v>0</v>
      </c>
      <c r="I357" s="98">
        <f t="shared" si="105"/>
        <v>0</v>
      </c>
      <c r="J357" s="98">
        <f t="shared" si="105"/>
        <v>0</v>
      </c>
      <c r="K357" s="98">
        <f t="shared" si="105"/>
        <v>0</v>
      </c>
      <c r="L357" s="98">
        <f t="shared" si="105"/>
        <v>0</v>
      </c>
      <c r="M357" s="98">
        <f t="shared" si="105"/>
        <v>0</v>
      </c>
      <c r="N357" s="98">
        <f t="shared" si="105"/>
        <v>0</v>
      </c>
      <c r="O357" s="98">
        <f t="shared" si="105"/>
        <v>0</v>
      </c>
      <c r="P357" s="98">
        <f t="shared" si="105"/>
        <v>0</v>
      </c>
      <c r="Q357" s="98">
        <f t="shared" si="105"/>
        <v>0</v>
      </c>
      <c r="R357" s="98">
        <f t="shared" si="105"/>
        <v>0</v>
      </c>
      <c r="S357" s="98">
        <f t="shared" si="105"/>
        <v>0</v>
      </c>
      <c r="T357" s="98">
        <f t="shared" si="105"/>
        <v>0</v>
      </c>
      <c r="U357" s="106" t="s">
        <v>144</v>
      </c>
      <c r="V357" s="106" t="s">
        <v>145</v>
      </c>
      <c r="W357" s="106"/>
      <c r="X357" s="106"/>
      <c r="Y357" s="106"/>
      <c r="Z357" s="106"/>
      <c r="AA357" s="106"/>
      <c r="AB357" s="106"/>
      <c r="AC357" s="106"/>
      <c r="AD357" s="106"/>
      <c r="AE357" s="106"/>
      <c r="AF357" s="106"/>
      <c r="AG357" s="106"/>
      <c r="AH357" s="106"/>
      <c r="AI357" s="113"/>
      <c r="AJ357" s="106"/>
      <c r="AK357" s="25"/>
    </row>
    <row r="358" spans="1:37" ht="30" customHeight="1" x14ac:dyDescent="0.25">
      <c r="A358" s="108"/>
      <c r="B358" s="109"/>
      <c r="C358" s="110"/>
      <c r="D358" s="110"/>
      <c r="E358" s="110"/>
      <c r="F358" s="90" t="s">
        <v>13</v>
      </c>
      <c r="G358" s="98">
        <f t="shared" si="102"/>
        <v>0</v>
      </c>
      <c r="H358" s="98">
        <f t="shared" ref="H358:T358" si="106">SUM(H359:H361)</f>
        <v>0</v>
      </c>
      <c r="I358" s="98">
        <f t="shared" si="106"/>
        <v>0</v>
      </c>
      <c r="J358" s="98">
        <f t="shared" si="106"/>
        <v>0</v>
      </c>
      <c r="K358" s="98">
        <f t="shared" si="106"/>
        <v>0</v>
      </c>
      <c r="L358" s="98">
        <f t="shared" si="106"/>
        <v>0</v>
      </c>
      <c r="M358" s="98">
        <f t="shared" si="106"/>
        <v>0</v>
      </c>
      <c r="N358" s="98">
        <f t="shared" si="106"/>
        <v>0</v>
      </c>
      <c r="O358" s="98">
        <f t="shared" si="106"/>
        <v>0</v>
      </c>
      <c r="P358" s="98">
        <f t="shared" si="106"/>
        <v>0</v>
      </c>
      <c r="Q358" s="98">
        <f t="shared" si="106"/>
        <v>0</v>
      </c>
      <c r="R358" s="98">
        <f t="shared" si="106"/>
        <v>0</v>
      </c>
      <c r="S358" s="98">
        <f t="shared" si="106"/>
        <v>0</v>
      </c>
      <c r="T358" s="98">
        <f t="shared" si="106"/>
        <v>0</v>
      </c>
      <c r="U358" s="106"/>
      <c r="V358" s="106"/>
      <c r="W358" s="106"/>
      <c r="X358" s="106"/>
      <c r="Y358" s="106"/>
      <c r="Z358" s="106"/>
      <c r="AA358" s="106"/>
      <c r="AB358" s="106"/>
      <c r="AC358" s="106"/>
      <c r="AD358" s="106"/>
      <c r="AE358" s="106"/>
      <c r="AF358" s="106"/>
      <c r="AG358" s="106"/>
      <c r="AH358" s="106"/>
      <c r="AI358" s="101"/>
      <c r="AJ358" s="106"/>
      <c r="AK358" s="25"/>
    </row>
    <row r="359" spans="1:37" ht="30" customHeight="1" x14ac:dyDescent="0.25">
      <c r="A359" s="108"/>
      <c r="B359" s="109"/>
      <c r="C359" s="110"/>
      <c r="D359" s="110"/>
      <c r="E359" s="110"/>
      <c r="F359" s="90" t="s">
        <v>14</v>
      </c>
      <c r="G359" s="98">
        <f t="shared" si="102"/>
        <v>0</v>
      </c>
      <c r="H359" s="98">
        <v>0</v>
      </c>
      <c r="I359" s="98">
        <v>0</v>
      </c>
      <c r="J359" s="98">
        <v>0</v>
      </c>
      <c r="K359" s="98">
        <v>0</v>
      </c>
      <c r="L359" s="98">
        <v>0</v>
      </c>
      <c r="M359" s="98">
        <v>0</v>
      </c>
      <c r="N359" s="98">
        <v>0</v>
      </c>
      <c r="O359" s="98">
        <v>0</v>
      </c>
      <c r="P359" s="98">
        <v>0</v>
      </c>
      <c r="Q359" s="98">
        <v>0</v>
      </c>
      <c r="R359" s="98">
        <v>0</v>
      </c>
      <c r="S359" s="98">
        <v>0</v>
      </c>
      <c r="T359" s="98">
        <v>0</v>
      </c>
      <c r="U359" s="106"/>
      <c r="V359" s="106"/>
      <c r="W359" s="106"/>
      <c r="X359" s="106"/>
      <c r="Y359" s="106"/>
      <c r="Z359" s="106"/>
      <c r="AA359" s="106"/>
      <c r="AB359" s="106"/>
      <c r="AC359" s="106"/>
      <c r="AD359" s="106"/>
      <c r="AE359" s="106"/>
      <c r="AF359" s="106"/>
      <c r="AG359" s="106"/>
      <c r="AH359" s="106"/>
      <c r="AI359" s="101"/>
      <c r="AJ359" s="106"/>
      <c r="AK359" s="25"/>
    </row>
    <row r="360" spans="1:37" ht="30" customHeight="1" x14ac:dyDescent="0.25">
      <c r="A360" s="108"/>
      <c r="B360" s="109"/>
      <c r="C360" s="110"/>
      <c r="D360" s="110"/>
      <c r="E360" s="110"/>
      <c r="F360" s="90" t="s">
        <v>15</v>
      </c>
      <c r="G360" s="98">
        <f t="shared" si="102"/>
        <v>0</v>
      </c>
      <c r="H360" s="98">
        <v>0</v>
      </c>
      <c r="I360" s="98">
        <v>0</v>
      </c>
      <c r="J360" s="98">
        <v>0</v>
      </c>
      <c r="K360" s="98">
        <v>0</v>
      </c>
      <c r="L360" s="98">
        <v>0</v>
      </c>
      <c r="M360" s="98">
        <v>0</v>
      </c>
      <c r="N360" s="98">
        <v>0</v>
      </c>
      <c r="O360" s="98">
        <v>0</v>
      </c>
      <c r="P360" s="98">
        <v>0</v>
      </c>
      <c r="Q360" s="98">
        <v>0</v>
      </c>
      <c r="R360" s="98">
        <v>0</v>
      </c>
      <c r="S360" s="98">
        <v>0</v>
      </c>
      <c r="T360" s="98">
        <v>0</v>
      </c>
      <c r="U360" s="106"/>
      <c r="V360" s="106"/>
      <c r="W360" s="106"/>
      <c r="X360" s="106"/>
      <c r="Y360" s="106"/>
      <c r="Z360" s="106"/>
      <c r="AA360" s="106"/>
      <c r="AB360" s="106"/>
      <c r="AC360" s="106"/>
      <c r="AD360" s="106"/>
      <c r="AE360" s="106"/>
      <c r="AF360" s="106"/>
      <c r="AG360" s="106"/>
      <c r="AH360" s="106"/>
      <c r="AI360" s="101"/>
      <c r="AJ360" s="106"/>
      <c r="AK360" s="25"/>
    </row>
    <row r="361" spans="1:37" ht="30" customHeight="1" x14ac:dyDescent="0.25">
      <c r="A361" s="108"/>
      <c r="B361" s="109"/>
      <c r="C361" s="110"/>
      <c r="D361" s="110"/>
      <c r="E361" s="110"/>
      <c r="F361" s="90" t="s">
        <v>16</v>
      </c>
      <c r="G361" s="98">
        <f t="shared" si="102"/>
        <v>0</v>
      </c>
      <c r="H361" s="98">
        <v>0</v>
      </c>
      <c r="I361" s="98">
        <v>0</v>
      </c>
      <c r="J361" s="98">
        <v>0</v>
      </c>
      <c r="K361" s="98">
        <v>0</v>
      </c>
      <c r="L361" s="98">
        <v>0</v>
      </c>
      <c r="M361" s="98">
        <v>0</v>
      </c>
      <c r="N361" s="98">
        <v>0</v>
      </c>
      <c r="O361" s="98">
        <v>0</v>
      </c>
      <c r="P361" s="98">
        <v>0</v>
      </c>
      <c r="Q361" s="98">
        <v>0</v>
      </c>
      <c r="R361" s="98">
        <v>0</v>
      </c>
      <c r="S361" s="98">
        <v>0</v>
      </c>
      <c r="T361" s="98">
        <v>0</v>
      </c>
      <c r="U361" s="106"/>
      <c r="V361" s="106"/>
      <c r="W361" s="106"/>
      <c r="X361" s="106"/>
      <c r="Y361" s="106"/>
      <c r="Z361" s="106"/>
      <c r="AA361" s="106"/>
      <c r="AB361" s="106"/>
      <c r="AC361" s="106"/>
      <c r="AD361" s="106"/>
      <c r="AE361" s="106"/>
      <c r="AF361" s="106"/>
      <c r="AG361" s="106"/>
      <c r="AH361" s="106"/>
      <c r="AI361" s="101"/>
      <c r="AJ361" s="106"/>
      <c r="AK361" s="25"/>
    </row>
    <row r="362" spans="1:37" x14ac:dyDescent="0.25">
      <c r="A362" s="108"/>
      <c r="B362" s="109"/>
      <c r="C362" s="110"/>
      <c r="D362" s="110"/>
      <c r="E362" s="110"/>
      <c r="F362" s="90" t="s">
        <v>17</v>
      </c>
      <c r="G362" s="98">
        <f t="shared" si="102"/>
        <v>0</v>
      </c>
      <c r="H362" s="98">
        <v>0</v>
      </c>
      <c r="I362" s="98">
        <v>0</v>
      </c>
      <c r="J362" s="98">
        <v>0</v>
      </c>
      <c r="K362" s="98">
        <v>0</v>
      </c>
      <c r="L362" s="98">
        <v>0</v>
      </c>
      <c r="M362" s="98">
        <v>0</v>
      </c>
      <c r="N362" s="98">
        <v>0</v>
      </c>
      <c r="O362" s="98">
        <v>0</v>
      </c>
      <c r="P362" s="98">
        <v>0</v>
      </c>
      <c r="Q362" s="98">
        <v>0</v>
      </c>
      <c r="R362" s="98">
        <v>0</v>
      </c>
      <c r="S362" s="98">
        <v>0</v>
      </c>
      <c r="T362" s="98">
        <v>0</v>
      </c>
      <c r="U362" s="106"/>
      <c r="V362" s="106"/>
      <c r="W362" s="106"/>
      <c r="X362" s="106"/>
      <c r="Y362" s="106"/>
      <c r="Z362" s="106"/>
      <c r="AA362" s="106"/>
      <c r="AB362" s="106"/>
      <c r="AC362" s="106"/>
      <c r="AD362" s="106"/>
      <c r="AE362" s="106"/>
      <c r="AF362" s="106"/>
      <c r="AG362" s="106"/>
      <c r="AH362" s="106"/>
      <c r="AI362" s="102"/>
      <c r="AJ362" s="106"/>
      <c r="AK362" s="25"/>
    </row>
    <row r="363" spans="1:37" x14ac:dyDescent="0.25">
      <c r="A363" s="108" t="s">
        <v>67</v>
      </c>
      <c r="B363" s="109" t="s">
        <v>108</v>
      </c>
      <c r="C363" s="110">
        <v>2021</v>
      </c>
      <c r="D363" s="110">
        <v>2026</v>
      </c>
      <c r="E363" s="110"/>
      <c r="F363" s="90" t="s">
        <v>12</v>
      </c>
      <c r="G363" s="98">
        <f t="shared" si="102"/>
        <v>1053339.5999999999</v>
      </c>
      <c r="H363" s="98">
        <f t="shared" ref="H363:T363" si="107">H364+H368</f>
        <v>0</v>
      </c>
      <c r="I363" s="98">
        <f t="shared" si="107"/>
        <v>0</v>
      </c>
      <c r="J363" s="98">
        <f t="shared" si="107"/>
        <v>0</v>
      </c>
      <c r="K363" s="98">
        <f t="shared" si="107"/>
        <v>0</v>
      </c>
      <c r="L363" s="98">
        <f t="shared" si="107"/>
        <v>0</v>
      </c>
      <c r="M363" s="98">
        <f t="shared" si="107"/>
        <v>0</v>
      </c>
      <c r="N363" s="98">
        <f t="shared" si="107"/>
        <v>0</v>
      </c>
      <c r="O363" s="98">
        <f t="shared" si="107"/>
        <v>176597.05</v>
      </c>
      <c r="P363" s="98">
        <f t="shared" si="107"/>
        <v>196839.77</v>
      </c>
      <c r="Q363" s="98">
        <f t="shared" si="107"/>
        <v>278959.3</v>
      </c>
      <c r="R363" s="98">
        <f t="shared" si="107"/>
        <v>400943.48</v>
      </c>
      <c r="S363" s="98">
        <f t="shared" si="107"/>
        <v>0</v>
      </c>
      <c r="T363" s="98">
        <f t="shared" si="107"/>
        <v>0</v>
      </c>
      <c r="U363" s="106" t="s">
        <v>144</v>
      </c>
      <c r="V363" s="106" t="s">
        <v>145</v>
      </c>
      <c r="W363" s="106"/>
      <c r="X363" s="106"/>
      <c r="Y363" s="106"/>
      <c r="Z363" s="106"/>
      <c r="AA363" s="106"/>
      <c r="AB363" s="106"/>
      <c r="AC363" s="106"/>
      <c r="AD363" s="106"/>
      <c r="AE363" s="106"/>
      <c r="AF363" s="106">
        <v>100</v>
      </c>
      <c r="AG363" s="106">
        <v>100</v>
      </c>
      <c r="AH363" s="106"/>
      <c r="AI363" s="113"/>
      <c r="AJ363" s="106"/>
      <c r="AK363" s="25"/>
    </row>
    <row r="364" spans="1:37" ht="30" x14ac:dyDescent="0.25">
      <c r="A364" s="108"/>
      <c r="B364" s="109"/>
      <c r="C364" s="110"/>
      <c r="D364" s="110"/>
      <c r="E364" s="110"/>
      <c r="F364" s="90" t="s">
        <v>13</v>
      </c>
      <c r="G364" s="98">
        <f t="shared" si="102"/>
        <v>1053339.5999999999</v>
      </c>
      <c r="H364" s="98">
        <f t="shared" ref="H364:T364" si="108">SUM(H365:H367)</f>
        <v>0</v>
      </c>
      <c r="I364" s="98">
        <f t="shared" si="108"/>
        <v>0</v>
      </c>
      <c r="J364" s="98">
        <f t="shared" si="108"/>
        <v>0</v>
      </c>
      <c r="K364" s="98">
        <f t="shared" si="108"/>
        <v>0</v>
      </c>
      <c r="L364" s="98">
        <f t="shared" si="108"/>
        <v>0</v>
      </c>
      <c r="M364" s="98">
        <f t="shared" si="108"/>
        <v>0</v>
      </c>
      <c r="N364" s="98">
        <f t="shared" si="108"/>
        <v>0</v>
      </c>
      <c r="O364" s="98">
        <f t="shared" si="108"/>
        <v>176597.05</v>
      </c>
      <c r="P364" s="98">
        <f t="shared" si="108"/>
        <v>196839.77</v>
      </c>
      <c r="Q364" s="98">
        <f t="shared" si="108"/>
        <v>278959.3</v>
      </c>
      <c r="R364" s="98">
        <f t="shared" si="108"/>
        <v>400943.48</v>
      </c>
      <c r="S364" s="98">
        <f t="shared" si="108"/>
        <v>0</v>
      </c>
      <c r="T364" s="98">
        <f t="shared" si="108"/>
        <v>0</v>
      </c>
      <c r="U364" s="106"/>
      <c r="V364" s="106"/>
      <c r="W364" s="106"/>
      <c r="X364" s="106"/>
      <c r="Y364" s="106"/>
      <c r="Z364" s="106"/>
      <c r="AA364" s="106"/>
      <c r="AB364" s="106"/>
      <c r="AC364" s="106"/>
      <c r="AD364" s="106"/>
      <c r="AE364" s="106"/>
      <c r="AF364" s="106"/>
      <c r="AG364" s="106"/>
      <c r="AH364" s="106"/>
      <c r="AI364" s="101"/>
      <c r="AJ364" s="106"/>
      <c r="AK364" s="25"/>
    </row>
    <row r="365" spans="1:37" ht="30" x14ac:dyDescent="0.25">
      <c r="A365" s="108"/>
      <c r="B365" s="109"/>
      <c r="C365" s="110"/>
      <c r="D365" s="110"/>
      <c r="E365" s="110"/>
      <c r="F365" s="90" t="s">
        <v>14</v>
      </c>
      <c r="G365" s="98">
        <f t="shared" si="102"/>
        <v>373436.81999999995</v>
      </c>
      <c r="H365" s="98">
        <v>0</v>
      </c>
      <c r="I365" s="98">
        <v>0</v>
      </c>
      <c r="J365" s="98">
        <v>0</v>
      </c>
      <c r="K365" s="98">
        <v>0</v>
      </c>
      <c r="L365" s="98">
        <v>0</v>
      </c>
      <c r="M365" s="98">
        <v>0</v>
      </c>
      <c r="N365" s="98">
        <v>0</v>
      </c>
      <c r="O365" s="98">
        <v>176597.05</v>
      </c>
      <c r="P365" s="98">
        <v>196839.77</v>
      </c>
      <c r="Q365" s="98">
        <v>0</v>
      </c>
      <c r="R365" s="98">
        <v>0</v>
      </c>
      <c r="S365" s="98">
        <v>0</v>
      </c>
      <c r="T365" s="98">
        <v>0</v>
      </c>
      <c r="U365" s="106"/>
      <c r="V365" s="106"/>
      <c r="W365" s="106"/>
      <c r="X365" s="106"/>
      <c r="Y365" s="106"/>
      <c r="Z365" s="106"/>
      <c r="AA365" s="106"/>
      <c r="AB365" s="106"/>
      <c r="AC365" s="106"/>
      <c r="AD365" s="106"/>
      <c r="AE365" s="106"/>
      <c r="AF365" s="106"/>
      <c r="AG365" s="106"/>
      <c r="AH365" s="106"/>
      <c r="AI365" s="101"/>
      <c r="AJ365" s="106"/>
      <c r="AK365" s="25"/>
    </row>
    <row r="366" spans="1:37" ht="30" x14ac:dyDescent="0.25">
      <c r="A366" s="108"/>
      <c r="B366" s="109"/>
      <c r="C366" s="110"/>
      <c r="D366" s="110"/>
      <c r="E366" s="110"/>
      <c r="F366" s="90" t="s">
        <v>15</v>
      </c>
      <c r="G366" s="98">
        <f t="shared" si="102"/>
        <v>679902.78</v>
      </c>
      <c r="H366" s="98">
        <v>0</v>
      </c>
      <c r="I366" s="98">
        <v>0</v>
      </c>
      <c r="J366" s="98">
        <v>0</v>
      </c>
      <c r="K366" s="98">
        <v>0</v>
      </c>
      <c r="L366" s="98">
        <v>0</v>
      </c>
      <c r="M366" s="98">
        <v>0</v>
      </c>
      <c r="N366" s="98">
        <v>0</v>
      </c>
      <c r="O366" s="98">
        <v>0</v>
      </c>
      <c r="P366" s="98">
        <v>0</v>
      </c>
      <c r="Q366" s="98">
        <v>278959.3</v>
      </c>
      <c r="R366" s="98">
        <v>400943.48</v>
      </c>
      <c r="S366" s="98">
        <v>0</v>
      </c>
      <c r="T366" s="98">
        <v>0</v>
      </c>
      <c r="U366" s="106"/>
      <c r="V366" s="106"/>
      <c r="W366" s="106"/>
      <c r="X366" s="106"/>
      <c r="Y366" s="106"/>
      <c r="Z366" s="106"/>
      <c r="AA366" s="106"/>
      <c r="AB366" s="106"/>
      <c r="AC366" s="106"/>
      <c r="AD366" s="106"/>
      <c r="AE366" s="106"/>
      <c r="AF366" s="106"/>
      <c r="AG366" s="106"/>
      <c r="AH366" s="106"/>
      <c r="AI366" s="101"/>
      <c r="AJ366" s="106"/>
      <c r="AK366" s="25"/>
    </row>
    <row r="367" spans="1:37" ht="30" x14ac:dyDescent="0.25">
      <c r="A367" s="108"/>
      <c r="B367" s="109"/>
      <c r="C367" s="110"/>
      <c r="D367" s="110"/>
      <c r="E367" s="110"/>
      <c r="F367" s="90" t="s">
        <v>16</v>
      </c>
      <c r="G367" s="98">
        <f t="shared" si="102"/>
        <v>0</v>
      </c>
      <c r="H367" s="98">
        <v>0</v>
      </c>
      <c r="I367" s="98">
        <v>0</v>
      </c>
      <c r="J367" s="98">
        <v>0</v>
      </c>
      <c r="K367" s="98">
        <v>0</v>
      </c>
      <c r="L367" s="98">
        <v>0</v>
      </c>
      <c r="M367" s="98">
        <v>0</v>
      </c>
      <c r="N367" s="98">
        <v>0</v>
      </c>
      <c r="O367" s="98">
        <v>0</v>
      </c>
      <c r="P367" s="98">
        <v>0</v>
      </c>
      <c r="Q367" s="98">
        <v>0</v>
      </c>
      <c r="R367" s="98">
        <v>0</v>
      </c>
      <c r="S367" s="98">
        <v>0</v>
      </c>
      <c r="T367" s="98">
        <v>0</v>
      </c>
      <c r="U367" s="106"/>
      <c r="V367" s="106"/>
      <c r="W367" s="106"/>
      <c r="X367" s="106"/>
      <c r="Y367" s="106"/>
      <c r="Z367" s="106"/>
      <c r="AA367" s="106"/>
      <c r="AB367" s="106"/>
      <c r="AC367" s="106"/>
      <c r="AD367" s="106"/>
      <c r="AE367" s="106"/>
      <c r="AF367" s="106"/>
      <c r="AG367" s="106"/>
      <c r="AH367" s="106"/>
      <c r="AI367" s="101"/>
      <c r="AJ367" s="106"/>
      <c r="AK367" s="25"/>
    </row>
    <row r="368" spans="1:37" x14ac:dyDescent="0.25">
      <c r="A368" s="108"/>
      <c r="B368" s="109"/>
      <c r="C368" s="110"/>
      <c r="D368" s="110"/>
      <c r="E368" s="110"/>
      <c r="F368" s="90" t="s">
        <v>17</v>
      </c>
      <c r="G368" s="98">
        <f t="shared" si="102"/>
        <v>0</v>
      </c>
      <c r="H368" s="98">
        <v>0</v>
      </c>
      <c r="I368" s="98">
        <v>0</v>
      </c>
      <c r="J368" s="98">
        <v>0</v>
      </c>
      <c r="K368" s="98">
        <v>0</v>
      </c>
      <c r="L368" s="98">
        <v>0</v>
      </c>
      <c r="M368" s="98">
        <v>0</v>
      </c>
      <c r="N368" s="98">
        <v>0</v>
      </c>
      <c r="O368" s="98">
        <v>0</v>
      </c>
      <c r="P368" s="98">
        <v>0</v>
      </c>
      <c r="Q368" s="98">
        <v>0</v>
      </c>
      <c r="R368" s="98">
        <v>0</v>
      </c>
      <c r="S368" s="98">
        <v>0</v>
      </c>
      <c r="T368" s="98">
        <v>0</v>
      </c>
      <c r="U368" s="106"/>
      <c r="V368" s="106"/>
      <c r="W368" s="106"/>
      <c r="X368" s="106"/>
      <c r="Y368" s="106"/>
      <c r="Z368" s="106"/>
      <c r="AA368" s="106"/>
      <c r="AB368" s="106"/>
      <c r="AC368" s="106"/>
      <c r="AD368" s="106"/>
      <c r="AE368" s="106"/>
      <c r="AF368" s="106"/>
      <c r="AG368" s="106"/>
      <c r="AH368" s="106"/>
      <c r="AI368" s="102"/>
      <c r="AJ368" s="106"/>
      <c r="AK368" s="25"/>
    </row>
    <row r="369" spans="1:37" x14ac:dyDescent="0.25">
      <c r="A369" s="108" t="s">
        <v>105</v>
      </c>
      <c r="B369" s="109" t="s">
        <v>110</v>
      </c>
      <c r="C369" s="110">
        <v>2021</v>
      </c>
      <c r="D369" s="110">
        <v>2026</v>
      </c>
      <c r="E369" s="110"/>
      <c r="F369" s="90" t="s">
        <v>12</v>
      </c>
      <c r="G369" s="98">
        <f t="shared" si="102"/>
        <v>5000</v>
      </c>
      <c r="H369" s="98">
        <f t="shared" ref="H369:T369" si="109">H370+H374</f>
        <v>0</v>
      </c>
      <c r="I369" s="98">
        <f t="shared" si="109"/>
        <v>0</v>
      </c>
      <c r="J369" s="98">
        <f t="shared" si="109"/>
        <v>0</v>
      </c>
      <c r="K369" s="98">
        <f t="shared" si="109"/>
        <v>0</v>
      </c>
      <c r="L369" s="98">
        <f t="shared" si="109"/>
        <v>0</v>
      </c>
      <c r="M369" s="98">
        <f t="shared" si="109"/>
        <v>0</v>
      </c>
      <c r="N369" s="98">
        <f t="shared" si="109"/>
        <v>0</v>
      </c>
      <c r="O369" s="98">
        <f t="shared" si="109"/>
        <v>5000</v>
      </c>
      <c r="P369" s="98">
        <f t="shared" si="109"/>
        <v>0</v>
      </c>
      <c r="Q369" s="98">
        <f t="shared" si="109"/>
        <v>0</v>
      </c>
      <c r="R369" s="98">
        <f t="shared" si="109"/>
        <v>0</v>
      </c>
      <c r="S369" s="98">
        <f t="shared" si="109"/>
        <v>0</v>
      </c>
      <c r="T369" s="98">
        <f t="shared" si="109"/>
        <v>0</v>
      </c>
      <c r="U369" s="106" t="s">
        <v>144</v>
      </c>
      <c r="V369" s="106" t="s">
        <v>145</v>
      </c>
      <c r="W369" s="106"/>
      <c r="X369" s="106"/>
      <c r="Y369" s="106"/>
      <c r="Z369" s="106"/>
      <c r="AA369" s="106"/>
      <c r="AB369" s="106"/>
      <c r="AC369" s="106"/>
      <c r="AD369" s="106"/>
      <c r="AE369" s="106"/>
      <c r="AF369" s="106"/>
      <c r="AG369" s="106"/>
      <c r="AH369" s="106"/>
      <c r="AI369" s="113"/>
      <c r="AJ369" s="106"/>
      <c r="AK369" s="25"/>
    </row>
    <row r="370" spans="1:37" ht="30" x14ac:dyDescent="0.25">
      <c r="A370" s="108"/>
      <c r="B370" s="109"/>
      <c r="C370" s="110"/>
      <c r="D370" s="110"/>
      <c r="E370" s="110"/>
      <c r="F370" s="90" t="s">
        <v>13</v>
      </c>
      <c r="G370" s="98">
        <f t="shared" si="102"/>
        <v>5000</v>
      </c>
      <c r="H370" s="98">
        <f t="shared" ref="H370:T370" si="110">SUM(H371:H373)</f>
        <v>0</v>
      </c>
      <c r="I370" s="98">
        <f t="shared" si="110"/>
        <v>0</v>
      </c>
      <c r="J370" s="98">
        <f t="shared" si="110"/>
        <v>0</v>
      </c>
      <c r="K370" s="98">
        <f t="shared" si="110"/>
        <v>0</v>
      </c>
      <c r="L370" s="98">
        <f t="shared" si="110"/>
        <v>0</v>
      </c>
      <c r="M370" s="98">
        <f t="shared" si="110"/>
        <v>0</v>
      </c>
      <c r="N370" s="98">
        <f t="shared" si="110"/>
        <v>0</v>
      </c>
      <c r="O370" s="98">
        <f t="shared" si="110"/>
        <v>5000</v>
      </c>
      <c r="P370" s="98">
        <f t="shared" si="110"/>
        <v>0</v>
      </c>
      <c r="Q370" s="98">
        <f t="shared" si="110"/>
        <v>0</v>
      </c>
      <c r="R370" s="98">
        <f t="shared" si="110"/>
        <v>0</v>
      </c>
      <c r="S370" s="98">
        <f t="shared" si="110"/>
        <v>0</v>
      </c>
      <c r="T370" s="98">
        <f t="shared" si="110"/>
        <v>0</v>
      </c>
      <c r="U370" s="106"/>
      <c r="V370" s="106"/>
      <c r="W370" s="106"/>
      <c r="X370" s="106"/>
      <c r="Y370" s="106"/>
      <c r="Z370" s="106"/>
      <c r="AA370" s="106"/>
      <c r="AB370" s="106"/>
      <c r="AC370" s="106"/>
      <c r="AD370" s="106"/>
      <c r="AE370" s="106"/>
      <c r="AF370" s="106"/>
      <c r="AG370" s="106"/>
      <c r="AH370" s="106"/>
      <c r="AI370" s="101"/>
      <c r="AJ370" s="106"/>
      <c r="AK370" s="25"/>
    </row>
    <row r="371" spans="1:37" ht="30" x14ac:dyDescent="0.25">
      <c r="A371" s="108"/>
      <c r="B371" s="109"/>
      <c r="C371" s="110"/>
      <c r="D371" s="110"/>
      <c r="E371" s="110"/>
      <c r="F371" s="90" t="s">
        <v>14</v>
      </c>
      <c r="G371" s="98">
        <f t="shared" si="102"/>
        <v>5000</v>
      </c>
      <c r="H371" s="98">
        <v>0</v>
      </c>
      <c r="I371" s="98">
        <v>0</v>
      </c>
      <c r="J371" s="98">
        <v>0</v>
      </c>
      <c r="K371" s="98">
        <v>0</v>
      </c>
      <c r="L371" s="98">
        <v>0</v>
      </c>
      <c r="M371" s="98">
        <v>0</v>
      </c>
      <c r="N371" s="98">
        <v>0</v>
      </c>
      <c r="O371" s="98">
        <v>5000</v>
      </c>
      <c r="P371" s="98">
        <v>0</v>
      </c>
      <c r="Q371" s="98">
        <v>0</v>
      </c>
      <c r="R371" s="98">
        <v>0</v>
      </c>
      <c r="S371" s="98">
        <v>0</v>
      </c>
      <c r="T371" s="98">
        <v>0</v>
      </c>
      <c r="U371" s="106"/>
      <c r="V371" s="106"/>
      <c r="W371" s="106"/>
      <c r="X371" s="106"/>
      <c r="Y371" s="106"/>
      <c r="Z371" s="106"/>
      <c r="AA371" s="106"/>
      <c r="AB371" s="106"/>
      <c r="AC371" s="106"/>
      <c r="AD371" s="106"/>
      <c r="AE371" s="106"/>
      <c r="AF371" s="106"/>
      <c r="AG371" s="106"/>
      <c r="AH371" s="106"/>
      <c r="AI371" s="101"/>
      <c r="AJ371" s="106"/>
      <c r="AK371" s="25"/>
    </row>
    <row r="372" spans="1:37" ht="30" x14ac:dyDescent="0.25">
      <c r="A372" s="108"/>
      <c r="B372" s="109"/>
      <c r="C372" s="110"/>
      <c r="D372" s="110"/>
      <c r="E372" s="110"/>
      <c r="F372" s="90" t="s">
        <v>15</v>
      </c>
      <c r="G372" s="98">
        <f t="shared" si="102"/>
        <v>0</v>
      </c>
      <c r="H372" s="98">
        <v>0</v>
      </c>
      <c r="I372" s="98">
        <v>0</v>
      </c>
      <c r="J372" s="98">
        <v>0</v>
      </c>
      <c r="K372" s="98">
        <v>0</v>
      </c>
      <c r="L372" s="98">
        <v>0</v>
      </c>
      <c r="M372" s="98">
        <v>0</v>
      </c>
      <c r="N372" s="98">
        <v>0</v>
      </c>
      <c r="O372" s="98">
        <v>0</v>
      </c>
      <c r="P372" s="98">
        <v>0</v>
      </c>
      <c r="Q372" s="98">
        <v>0</v>
      </c>
      <c r="R372" s="98">
        <v>0</v>
      </c>
      <c r="S372" s="98">
        <v>0</v>
      </c>
      <c r="T372" s="98">
        <v>0</v>
      </c>
      <c r="U372" s="106"/>
      <c r="V372" s="106"/>
      <c r="W372" s="106"/>
      <c r="X372" s="106"/>
      <c r="Y372" s="106"/>
      <c r="Z372" s="106"/>
      <c r="AA372" s="106"/>
      <c r="AB372" s="106"/>
      <c r="AC372" s="106"/>
      <c r="AD372" s="106"/>
      <c r="AE372" s="106"/>
      <c r="AF372" s="106"/>
      <c r="AG372" s="106"/>
      <c r="AH372" s="106"/>
      <c r="AI372" s="101"/>
      <c r="AJ372" s="106"/>
      <c r="AK372" s="25"/>
    </row>
    <row r="373" spans="1:37" ht="30" x14ac:dyDescent="0.25">
      <c r="A373" s="108"/>
      <c r="B373" s="109"/>
      <c r="C373" s="110"/>
      <c r="D373" s="110"/>
      <c r="E373" s="110"/>
      <c r="F373" s="90" t="s">
        <v>16</v>
      </c>
      <c r="G373" s="98">
        <f t="shared" si="102"/>
        <v>0</v>
      </c>
      <c r="H373" s="98">
        <v>0</v>
      </c>
      <c r="I373" s="98">
        <v>0</v>
      </c>
      <c r="J373" s="98">
        <v>0</v>
      </c>
      <c r="K373" s="98">
        <v>0</v>
      </c>
      <c r="L373" s="98">
        <v>0</v>
      </c>
      <c r="M373" s="98">
        <v>0</v>
      </c>
      <c r="N373" s="98">
        <v>0</v>
      </c>
      <c r="O373" s="98">
        <v>0</v>
      </c>
      <c r="P373" s="98">
        <v>0</v>
      </c>
      <c r="Q373" s="98">
        <v>0</v>
      </c>
      <c r="R373" s="98">
        <v>0</v>
      </c>
      <c r="S373" s="98">
        <v>0</v>
      </c>
      <c r="T373" s="98">
        <v>0</v>
      </c>
      <c r="U373" s="106"/>
      <c r="V373" s="106"/>
      <c r="W373" s="106"/>
      <c r="X373" s="106"/>
      <c r="Y373" s="106"/>
      <c r="Z373" s="106"/>
      <c r="AA373" s="106"/>
      <c r="AB373" s="106"/>
      <c r="AC373" s="106"/>
      <c r="AD373" s="106"/>
      <c r="AE373" s="106"/>
      <c r="AF373" s="106"/>
      <c r="AG373" s="106"/>
      <c r="AH373" s="106"/>
      <c r="AI373" s="101"/>
      <c r="AJ373" s="106"/>
      <c r="AK373" s="25"/>
    </row>
    <row r="374" spans="1:37" x14ac:dyDescent="0.25">
      <c r="A374" s="108"/>
      <c r="B374" s="109"/>
      <c r="C374" s="110"/>
      <c r="D374" s="110"/>
      <c r="E374" s="110"/>
      <c r="F374" s="90" t="s">
        <v>17</v>
      </c>
      <c r="G374" s="98">
        <f t="shared" si="102"/>
        <v>0</v>
      </c>
      <c r="H374" s="98">
        <v>0</v>
      </c>
      <c r="I374" s="98">
        <v>0</v>
      </c>
      <c r="J374" s="98">
        <v>0</v>
      </c>
      <c r="K374" s="98">
        <v>0</v>
      </c>
      <c r="L374" s="98">
        <v>0</v>
      </c>
      <c r="M374" s="98">
        <v>0</v>
      </c>
      <c r="N374" s="98">
        <v>0</v>
      </c>
      <c r="O374" s="98">
        <v>0</v>
      </c>
      <c r="P374" s="98">
        <v>0</v>
      </c>
      <c r="Q374" s="98">
        <v>0</v>
      </c>
      <c r="R374" s="98">
        <v>0</v>
      </c>
      <c r="S374" s="98">
        <v>0</v>
      </c>
      <c r="T374" s="98">
        <v>0</v>
      </c>
      <c r="U374" s="106"/>
      <c r="V374" s="106"/>
      <c r="W374" s="106"/>
      <c r="X374" s="106"/>
      <c r="Y374" s="106"/>
      <c r="Z374" s="106"/>
      <c r="AA374" s="106"/>
      <c r="AB374" s="106"/>
      <c r="AC374" s="106"/>
      <c r="AD374" s="106"/>
      <c r="AE374" s="106"/>
      <c r="AF374" s="106"/>
      <c r="AG374" s="106"/>
      <c r="AH374" s="106"/>
      <c r="AI374" s="102"/>
      <c r="AJ374" s="106"/>
      <c r="AK374" s="25"/>
    </row>
    <row r="375" spans="1:37" x14ac:dyDescent="0.25">
      <c r="A375" s="108" t="s">
        <v>111</v>
      </c>
      <c r="B375" s="109" t="s">
        <v>112</v>
      </c>
      <c r="C375" s="110">
        <v>2022</v>
      </c>
      <c r="D375" s="110">
        <v>2026</v>
      </c>
      <c r="E375" s="110"/>
      <c r="F375" s="90" t="s">
        <v>12</v>
      </c>
      <c r="G375" s="98">
        <f t="shared" si="102"/>
        <v>0</v>
      </c>
      <c r="H375" s="98">
        <f t="shared" ref="H375:T375" si="111">H376+H380</f>
        <v>0</v>
      </c>
      <c r="I375" s="98">
        <f t="shared" si="111"/>
        <v>0</v>
      </c>
      <c r="J375" s="98">
        <f t="shared" si="111"/>
        <v>0</v>
      </c>
      <c r="K375" s="98">
        <f t="shared" si="111"/>
        <v>0</v>
      </c>
      <c r="L375" s="98">
        <f t="shared" si="111"/>
        <v>0</v>
      </c>
      <c r="M375" s="98">
        <f t="shared" si="111"/>
        <v>0</v>
      </c>
      <c r="N375" s="98">
        <f t="shared" si="111"/>
        <v>0</v>
      </c>
      <c r="O375" s="98">
        <f t="shared" si="111"/>
        <v>0</v>
      </c>
      <c r="P375" s="98">
        <f t="shared" si="111"/>
        <v>0</v>
      </c>
      <c r="Q375" s="98">
        <f t="shared" si="111"/>
        <v>0</v>
      </c>
      <c r="R375" s="98">
        <f t="shared" si="111"/>
        <v>0</v>
      </c>
      <c r="S375" s="98">
        <f t="shared" si="111"/>
        <v>0</v>
      </c>
      <c r="T375" s="98">
        <f t="shared" si="111"/>
        <v>0</v>
      </c>
      <c r="U375" s="106" t="s">
        <v>144</v>
      </c>
      <c r="V375" s="106" t="s">
        <v>145</v>
      </c>
      <c r="W375" s="106"/>
      <c r="X375" s="106"/>
      <c r="Y375" s="106"/>
      <c r="Z375" s="106"/>
      <c r="AA375" s="106"/>
      <c r="AB375" s="106"/>
      <c r="AC375" s="106"/>
      <c r="AD375" s="106"/>
      <c r="AE375" s="106"/>
      <c r="AF375" s="106"/>
      <c r="AG375" s="106"/>
      <c r="AH375" s="106"/>
      <c r="AI375" s="113"/>
      <c r="AJ375" s="106"/>
      <c r="AK375" s="25"/>
    </row>
    <row r="376" spans="1:37" ht="30" x14ac:dyDescent="0.25">
      <c r="A376" s="108"/>
      <c r="B376" s="109"/>
      <c r="C376" s="110"/>
      <c r="D376" s="110"/>
      <c r="E376" s="110"/>
      <c r="F376" s="90" t="s">
        <v>13</v>
      </c>
      <c r="G376" s="98">
        <f t="shared" si="102"/>
        <v>0</v>
      </c>
      <c r="H376" s="98">
        <f t="shared" ref="H376:T376" si="112">SUM(H377:H379)</f>
        <v>0</v>
      </c>
      <c r="I376" s="98">
        <f t="shared" si="112"/>
        <v>0</v>
      </c>
      <c r="J376" s="98">
        <f t="shared" si="112"/>
        <v>0</v>
      </c>
      <c r="K376" s="98">
        <f t="shared" si="112"/>
        <v>0</v>
      </c>
      <c r="L376" s="98">
        <f t="shared" si="112"/>
        <v>0</v>
      </c>
      <c r="M376" s="98">
        <f t="shared" si="112"/>
        <v>0</v>
      </c>
      <c r="N376" s="98">
        <f t="shared" si="112"/>
        <v>0</v>
      </c>
      <c r="O376" s="98">
        <f t="shared" si="112"/>
        <v>0</v>
      </c>
      <c r="P376" s="98">
        <f t="shared" si="112"/>
        <v>0</v>
      </c>
      <c r="Q376" s="98">
        <f t="shared" si="112"/>
        <v>0</v>
      </c>
      <c r="R376" s="98">
        <f t="shared" si="112"/>
        <v>0</v>
      </c>
      <c r="S376" s="98">
        <f t="shared" si="112"/>
        <v>0</v>
      </c>
      <c r="T376" s="98">
        <f t="shared" si="112"/>
        <v>0</v>
      </c>
      <c r="U376" s="106"/>
      <c r="V376" s="106"/>
      <c r="W376" s="106"/>
      <c r="X376" s="106"/>
      <c r="Y376" s="106"/>
      <c r="Z376" s="106"/>
      <c r="AA376" s="106"/>
      <c r="AB376" s="106"/>
      <c r="AC376" s="106"/>
      <c r="AD376" s="106"/>
      <c r="AE376" s="106"/>
      <c r="AF376" s="106"/>
      <c r="AG376" s="106"/>
      <c r="AH376" s="106"/>
      <c r="AI376" s="101"/>
      <c r="AJ376" s="106"/>
      <c r="AK376" s="25"/>
    </row>
    <row r="377" spans="1:37" ht="30" x14ac:dyDescent="0.25">
      <c r="A377" s="108"/>
      <c r="B377" s="109"/>
      <c r="C377" s="110"/>
      <c r="D377" s="110"/>
      <c r="E377" s="110"/>
      <c r="F377" s="90" t="s">
        <v>14</v>
      </c>
      <c r="G377" s="98">
        <f t="shared" si="102"/>
        <v>0</v>
      </c>
      <c r="H377" s="98">
        <v>0</v>
      </c>
      <c r="I377" s="98">
        <v>0</v>
      </c>
      <c r="J377" s="98">
        <v>0</v>
      </c>
      <c r="K377" s="98">
        <v>0</v>
      </c>
      <c r="L377" s="98">
        <v>0</v>
      </c>
      <c r="M377" s="98">
        <v>0</v>
      </c>
      <c r="N377" s="98">
        <v>0</v>
      </c>
      <c r="O377" s="98">
        <v>0</v>
      </c>
      <c r="P377" s="98">
        <v>0</v>
      </c>
      <c r="Q377" s="98">
        <v>0</v>
      </c>
      <c r="R377" s="98">
        <v>0</v>
      </c>
      <c r="S377" s="98">
        <v>0</v>
      </c>
      <c r="T377" s="98">
        <v>0</v>
      </c>
      <c r="U377" s="106"/>
      <c r="V377" s="106"/>
      <c r="W377" s="106"/>
      <c r="X377" s="106"/>
      <c r="Y377" s="106"/>
      <c r="Z377" s="106"/>
      <c r="AA377" s="106"/>
      <c r="AB377" s="106"/>
      <c r="AC377" s="106"/>
      <c r="AD377" s="106"/>
      <c r="AE377" s="106"/>
      <c r="AF377" s="106"/>
      <c r="AG377" s="106"/>
      <c r="AH377" s="106"/>
      <c r="AI377" s="101"/>
      <c r="AJ377" s="106"/>
      <c r="AK377" s="25"/>
    </row>
    <row r="378" spans="1:37" ht="30" x14ac:dyDescent="0.25">
      <c r="A378" s="108"/>
      <c r="B378" s="109"/>
      <c r="C378" s="110"/>
      <c r="D378" s="110"/>
      <c r="E378" s="110"/>
      <c r="F378" s="90" t="s">
        <v>15</v>
      </c>
      <c r="G378" s="98">
        <f t="shared" si="102"/>
        <v>0</v>
      </c>
      <c r="H378" s="98">
        <v>0</v>
      </c>
      <c r="I378" s="98">
        <v>0</v>
      </c>
      <c r="J378" s="98">
        <v>0</v>
      </c>
      <c r="K378" s="98">
        <v>0</v>
      </c>
      <c r="L378" s="98">
        <v>0</v>
      </c>
      <c r="M378" s="98">
        <v>0</v>
      </c>
      <c r="N378" s="98">
        <v>0</v>
      </c>
      <c r="O378" s="98">
        <v>0</v>
      </c>
      <c r="P378" s="98">
        <v>0</v>
      </c>
      <c r="Q378" s="98">
        <v>0</v>
      </c>
      <c r="R378" s="98">
        <v>0</v>
      </c>
      <c r="S378" s="98">
        <v>0</v>
      </c>
      <c r="T378" s="98">
        <v>0</v>
      </c>
      <c r="U378" s="106"/>
      <c r="V378" s="106"/>
      <c r="W378" s="106"/>
      <c r="X378" s="106"/>
      <c r="Y378" s="106"/>
      <c r="Z378" s="106"/>
      <c r="AA378" s="106"/>
      <c r="AB378" s="106"/>
      <c r="AC378" s="106"/>
      <c r="AD378" s="106"/>
      <c r="AE378" s="106"/>
      <c r="AF378" s="106"/>
      <c r="AG378" s="106"/>
      <c r="AH378" s="106"/>
      <c r="AI378" s="101"/>
      <c r="AJ378" s="106"/>
      <c r="AK378" s="25"/>
    </row>
    <row r="379" spans="1:37" ht="30" x14ac:dyDescent="0.25">
      <c r="A379" s="108"/>
      <c r="B379" s="109"/>
      <c r="C379" s="110"/>
      <c r="D379" s="110"/>
      <c r="E379" s="110"/>
      <c r="F379" s="90" t="s">
        <v>16</v>
      </c>
      <c r="G379" s="98">
        <f t="shared" si="102"/>
        <v>0</v>
      </c>
      <c r="H379" s="98">
        <v>0</v>
      </c>
      <c r="I379" s="98">
        <v>0</v>
      </c>
      <c r="J379" s="98">
        <v>0</v>
      </c>
      <c r="K379" s="98">
        <v>0</v>
      </c>
      <c r="L379" s="98">
        <v>0</v>
      </c>
      <c r="M379" s="98">
        <v>0</v>
      </c>
      <c r="N379" s="98">
        <v>0</v>
      </c>
      <c r="O379" s="98">
        <v>0</v>
      </c>
      <c r="P379" s="98">
        <v>0</v>
      </c>
      <c r="Q379" s="98">
        <v>0</v>
      </c>
      <c r="R379" s="98">
        <v>0</v>
      </c>
      <c r="S379" s="98">
        <v>0</v>
      </c>
      <c r="T379" s="98">
        <v>0</v>
      </c>
      <c r="U379" s="106"/>
      <c r="V379" s="106"/>
      <c r="W379" s="106"/>
      <c r="X379" s="106"/>
      <c r="Y379" s="106"/>
      <c r="Z379" s="106"/>
      <c r="AA379" s="106"/>
      <c r="AB379" s="106"/>
      <c r="AC379" s="106"/>
      <c r="AD379" s="106"/>
      <c r="AE379" s="106"/>
      <c r="AF379" s="106"/>
      <c r="AG379" s="106"/>
      <c r="AH379" s="106"/>
      <c r="AI379" s="101"/>
      <c r="AJ379" s="106"/>
      <c r="AK379" s="25"/>
    </row>
    <row r="380" spans="1:37" x14ac:dyDescent="0.25">
      <c r="A380" s="108"/>
      <c r="B380" s="109"/>
      <c r="C380" s="110"/>
      <c r="D380" s="110"/>
      <c r="E380" s="110"/>
      <c r="F380" s="90" t="s">
        <v>17</v>
      </c>
      <c r="G380" s="98">
        <f t="shared" si="102"/>
        <v>0</v>
      </c>
      <c r="H380" s="98">
        <v>0</v>
      </c>
      <c r="I380" s="98">
        <v>0</v>
      </c>
      <c r="J380" s="98">
        <v>0</v>
      </c>
      <c r="K380" s="98">
        <v>0</v>
      </c>
      <c r="L380" s="98">
        <v>0</v>
      </c>
      <c r="M380" s="98">
        <v>0</v>
      </c>
      <c r="N380" s="98">
        <v>0</v>
      </c>
      <c r="O380" s="98">
        <v>0</v>
      </c>
      <c r="P380" s="98">
        <v>0</v>
      </c>
      <c r="Q380" s="98">
        <v>0</v>
      </c>
      <c r="R380" s="98">
        <v>0</v>
      </c>
      <c r="S380" s="98">
        <v>0</v>
      </c>
      <c r="T380" s="98">
        <v>0</v>
      </c>
      <c r="U380" s="106"/>
      <c r="V380" s="106"/>
      <c r="W380" s="106"/>
      <c r="X380" s="106"/>
      <c r="Y380" s="106"/>
      <c r="Z380" s="106"/>
      <c r="AA380" s="106"/>
      <c r="AB380" s="106"/>
      <c r="AC380" s="106"/>
      <c r="AD380" s="106"/>
      <c r="AE380" s="106"/>
      <c r="AF380" s="106"/>
      <c r="AG380" s="106"/>
      <c r="AH380" s="106"/>
      <c r="AI380" s="102"/>
      <c r="AJ380" s="106"/>
      <c r="AK380" s="25"/>
    </row>
    <row r="381" spans="1:37" s="30" customFormat="1" x14ac:dyDescent="0.25">
      <c r="A381" s="111" t="s">
        <v>68</v>
      </c>
      <c r="B381" s="112" t="s">
        <v>80</v>
      </c>
      <c r="C381" s="99"/>
      <c r="D381" s="99"/>
      <c r="E381" s="99" t="s">
        <v>165</v>
      </c>
      <c r="F381" s="89" t="s">
        <v>12</v>
      </c>
      <c r="G381" s="96">
        <f>G387+G393+G399+G405+G411</f>
        <v>0</v>
      </c>
      <c r="H381" s="96">
        <f t="shared" ref="H381:T386" si="113">H387+H393+H399+H405+H411</f>
        <v>0</v>
      </c>
      <c r="I381" s="96">
        <f t="shared" si="113"/>
        <v>0</v>
      </c>
      <c r="J381" s="96">
        <f t="shared" si="113"/>
        <v>0</v>
      </c>
      <c r="K381" s="96">
        <f t="shared" si="113"/>
        <v>0</v>
      </c>
      <c r="L381" s="96">
        <f t="shared" si="113"/>
        <v>0</v>
      </c>
      <c r="M381" s="96">
        <f t="shared" si="113"/>
        <v>0</v>
      </c>
      <c r="N381" s="96">
        <f t="shared" si="113"/>
        <v>0</v>
      </c>
      <c r="O381" s="96">
        <f t="shared" si="113"/>
        <v>0</v>
      </c>
      <c r="P381" s="96">
        <f t="shared" si="113"/>
        <v>0</v>
      </c>
      <c r="Q381" s="96">
        <f t="shared" si="113"/>
        <v>0</v>
      </c>
      <c r="R381" s="96">
        <f t="shared" si="113"/>
        <v>0</v>
      </c>
      <c r="S381" s="96">
        <f t="shared" si="113"/>
        <v>0</v>
      </c>
      <c r="T381" s="96">
        <f t="shared" si="113"/>
        <v>0</v>
      </c>
      <c r="U381" s="105"/>
      <c r="V381" s="105"/>
      <c r="W381" s="105"/>
      <c r="X381" s="105"/>
      <c r="Y381" s="105"/>
      <c r="Z381" s="105"/>
      <c r="AA381" s="105"/>
      <c r="AB381" s="105"/>
      <c r="AC381" s="105"/>
      <c r="AD381" s="105"/>
      <c r="AE381" s="105"/>
      <c r="AF381" s="105"/>
      <c r="AG381" s="105"/>
      <c r="AH381" s="105"/>
      <c r="AI381" s="107"/>
      <c r="AJ381" s="105"/>
      <c r="AK381" s="32"/>
    </row>
    <row r="382" spans="1:37" s="30" customFormat="1" ht="30" customHeight="1" x14ac:dyDescent="0.25">
      <c r="A382" s="111"/>
      <c r="B382" s="112"/>
      <c r="C382" s="99"/>
      <c r="D382" s="99"/>
      <c r="E382" s="99"/>
      <c r="F382" s="89" t="s">
        <v>13</v>
      </c>
      <c r="G382" s="96">
        <f t="shared" ref="G382:R386" si="114">G388+G394+G400+G406+G412</f>
        <v>0</v>
      </c>
      <c r="H382" s="96">
        <f t="shared" si="114"/>
        <v>0</v>
      </c>
      <c r="I382" s="96">
        <f t="shared" si="114"/>
        <v>0</v>
      </c>
      <c r="J382" s="96">
        <f t="shared" si="114"/>
        <v>0</v>
      </c>
      <c r="K382" s="96">
        <f t="shared" si="114"/>
        <v>0</v>
      </c>
      <c r="L382" s="96">
        <f t="shared" si="114"/>
        <v>0</v>
      </c>
      <c r="M382" s="96">
        <f t="shared" si="114"/>
        <v>0</v>
      </c>
      <c r="N382" s="96">
        <f t="shared" si="114"/>
        <v>0</v>
      </c>
      <c r="O382" s="96">
        <f t="shared" si="114"/>
        <v>0</v>
      </c>
      <c r="P382" s="96">
        <f t="shared" si="114"/>
        <v>0</v>
      </c>
      <c r="Q382" s="96">
        <f t="shared" si="114"/>
        <v>0</v>
      </c>
      <c r="R382" s="96">
        <f t="shared" si="114"/>
        <v>0</v>
      </c>
      <c r="S382" s="96">
        <f t="shared" si="113"/>
        <v>0</v>
      </c>
      <c r="T382" s="96">
        <f t="shared" si="113"/>
        <v>0</v>
      </c>
      <c r="U382" s="105"/>
      <c r="V382" s="105"/>
      <c r="W382" s="105"/>
      <c r="X382" s="105"/>
      <c r="Y382" s="105"/>
      <c r="Z382" s="105"/>
      <c r="AA382" s="105"/>
      <c r="AB382" s="105"/>
      <c r="AC382" s="105"/>
      <c r="AD382" s="105"/>
      <c r="AE382" s="105"/>
      <c r="AF382" s="105"/>
      <c r="AG382" s="105"/>
      <c r="AH382" s="105"/>
      <c r="AI382" s="101"/>
      <c r="AJ382" s="105"/>
      <c r="AK382" s="32"/>
    </row>
    <row r="383" spans="1:37" s="30" customFormat="1" ht="30" customHeight="1" x14ac:dyDescent="0.25">
      <c r="A383" s="111"/>
      <c r="B383" s="112"/>
      <c r="C383" s="99"/>
      <c r="D383" s="99"/>
      <c r="E383" s="99"/>
      <c r="F383" s="89" t="s">
        <v>14</v>
      </c>
      <c r="G383" s="96">
        <f t="shared" si="114"/>
        <v>0</v>
      </c>
      <c r="H383" s="96">
        <f t="shared" si="114"/>
        <v>0</v>
      </c>
      <c r="I383" s="96">
        <f t="shared" si="114"/>
        <v>0</v>
      </c>
      <c r="J383" s="96">
        <f t="shared" si="114"/>
        <v>0</v>
      </c>
      <c r="K383" s="96">
        <f t="shared" si="114"/>
        <v>0</v>
      </c>
      <c r="L383" s="96">
        <f t="shared" si="114"/>
        <v>0</v>
      </c>
      <c r="M383" s="96">
        <f t="shared" si="114"/>
        <v>0</v>
      </c>
      <c r="N383" s="96">
        <f t="shared" si="114"/>
        <v>0</v>
      </c>
      <c r="O383" s="96">
        <f t="shared" si="114"/>
        <v>0</v>
      </c>
      <c r="P383" s="96">
        <f t="shared" si="114"/>
        <v>0</v>
      </c>
      <c r="Q383" s="96">
        <f t="shared" si="114"/>
        <v>0</v>
      </c>
      <c r="R383" s="96">
        <f t="shared" si="114"/>
        <v>0</v>
      </c>
      <c r="S383" s="96">
        <f t="shared" si="113"/>
        <v>0</v>
      </c>
      <c r="T383" s="96">
        <f t="shared" si="113"/>
        <v>0</v>
      </c>
      <c r="U383" s="105"/>
      <c r="V383" s="105"/>
      <c r="W383" s="105"/>
      <c r="X383" s="105"/>
      <c r="Y383" s="105"/>
      <c r="Z383" s="105"/>
      <c r="AA383" s="105"/>
      <c r="AB383" s="105"/>
      <c r="AC383" s="105"/>
      <c r="AD383" s="105"/>
      <c r="AE383" s="105"/>
      <c r="AF383" s="105"/>
      <c r="AG383" s="105"/>
      <c r="AH383" s="105"/>
      <c r="AI383" s="101"/>
      <c r="AJ383" s="105"/>
      <c r="AK383" s="32"/>
    </row>
    <row r="384" spans="1:37" s="30" customFormat="1" ht="30" customHeight="1" x14ac:dyDescent="0.25">
      <c r="A384" s="111"/>
      <c r="B384" s="112"/>
      <c r="C384" s="99"/>
      <c r="D384" s="99"/>
      <c r="E384" s="99"/>
      <c r="F384" s="89" t="s">
        <v>15</v>
      </c>
      <c r="G384" s="96">
        <f t="shared" si="114"/>
        <v>0</v>
      </c>
      <c r="H384" s="96">
        <f t="shared" si="114"/>
        <v>0</v>
      </c>
      <c r="I384" s="96">
        <f t="shared" si="114"/>
        <v>0</v>
      </c>
      <c r="J384" s="96">
        <f t="shared" si="114"/>
        <v>0</v>
      </c>
      <c r="K384" s="96">
        <f t="shared" si="114"/>
        <v>0</v>
      </c>
      <c r="L384" s="96">
        <f t="shared" si="114"/>
        <v>0</v>
      </c>
      <c r="M384" s="96">
        <f t="shared" si="114"/>
        <v>0</v>
      </c>
      <c r="N384" s="96">
        <f t="shared" si="114"/>
        <v>0</v>
      </c>
      <c r="O384" s="96">
        <f t="shared" si="114"/>
        <v>0</v>
      </c>
      <c r="P384" s="96">
        <f t="shared" si="114"/>
        <v>0</v>
      </c>
      <c r="Q384" s="96">
        <f t="shared" si="114"/>
        <v>0</v>
      </c>
      <c r="R384" s="96">
        <f t="shared" si="114"/>
        <v>0</v>
      </c>
      <c r="S384" s="96">
        <f t="shared" si="113"/>
        <v>0</v>
      </c>
      <c r="T384" s="96">
        <f t="shared" si="113"/>
        <v>0</v>
      </c>
      <c r="U384" s="105"/>
      <c r="V384" s="105"/>
      <c r="W384" s="105"/>
      <c r="X384" s="105"/>
      <c r="Y384" s="105"/>
      <c r="Z384" s="105"/>
      <c r="AA384" s="105"/>
      <c r="AB384" s="105"/>
      <c r="AC384" s="105"/>
      <c r="AD384" s="105"/>
      <c r="AE384" s="105"/>
      <c r="AF384" s="105"/>
      <c r="AG384" s="105"/>
      <c r="AH384" s="105"/>
      <c r="AI384" s="101"/>
      <c r="AJ384" s="105"/>
      <c r="AK384" s="32"/>
    </row>
    <row r="385" spans="1:37" s="30" customFormat="1" ht="30" customHeight="1" x14ac:dyDescent="0.25">
      <c r="A385" s="111"/>
      <c r="B385" s="112"/>
      <c r="C385" s="99"/>
      <c r="D385" s="99"/>
      <c r="E385" s="99"/>
      <c r="F385" s="89" t="s">
        <v>16</v>
      </c>
      <c r="G385" s="96">
        <f t="shared" si="114"/>
        <v>0</v>
      </c>
      <c r="H385" s="96">
        <f t="shared" si="114"/>
        <v>0</v>
      </c>
      <c r="I385" s="96">
        <f t="shared" si="114"/>
        <v>0</v>
      </c>
      <c r="J385" s="96">
        <f t="shared" si="114"/>
        <v>0</v>
      </c>
      <c r="K385" s="96">
        <f t="shared" si="114"/>
        <v>0</v>
      </c>
      <c r="L385" s="96">
        <f t="shared" si="114"/>
        <v>0</v>
      </c>
      <c r="M385" s="96">
        <f t="shared" si="114"/>
        <v>0</v>
      </c>
      <c r="N385" s="96">
        <f t="shared" si="114"/>
        <v>0</v>
      </c>
      <c r="O385" s="96">
        <f t="shared" si="114"/>
        <v>0</v>
      </c>
      <c r="P385" s="96">
        <f t="shared" si="114"/>
        <v>0</v>
      </c>
      <c r="Q385" s="96">
        <f t="shared" si="114"/>
        <v>0</v>
      </c>
      <c r="R385" s="96">
        <f t="shared" si="114"/>
        <v>0</v>
      </c>
      <c r="S385" s="96">
        <f t="shared" si="113"/>
        <v>0</v>
      </c>
      <c r="T385" s="96">
        <f t="shared" si="113"/>
        <v>0</v>
      </c>
      <c r="U385" s="105"/>
      <c r="V385" s="105"/>
      <c r="W385" s="105"/>
      <c r="X385" s="105"/>
      <c r="Y385" s="105"/>
      <c r="Z385" s="105"/>
      <c r="AA385" s="105"/>
      <c r="AB385" s="105"/>
      <c r="AC385" s="105"/>
      <c r="AD385" s="105"/>
      <c r="AE385" s="105"/>
      <c r="AF385" s="105"/>
      <c r="AG385" s="105"/>
      <c r="AH385" s="105"/>
      <c r="AI385" s="101"/>
      <c r="AJ385" s="105"/>
      <c r="AK385" s="32"/>
    </row>
    <row r="386" spans="1:37" s="30" customFormat="1" ht="49.5" customHeight="1" x14ac:dyDescent="0.25">
      <c r="A386" s="111"/>
      <c r="B386" s="112"/>
      <c r="C386" s="99"/>
      <c r="D386" s="99"/>
      <c r="E386" s="99"/>
      <c r="F386" s="89" t="s">
        <v>17</v>
      </c>
      <c r="G386" s="96">
        <f t="shared" si="114"/>
        <v>0</v>
      </c>
      <c r="H386" s="96">
        <f t="shared" si="114"/>
        <v>0</v>
      </c>
      <c r="I386" s="96">
        <f t="shared" si="114"/>
        <v>0</v>
      </c>
      <c r="J386" s="96">
        <f t="shared" si="114"/>
        <v>0</v>
      </c>
      <c r="K386" s="96">
        <f t="shared" si="114"/>
        <v>0</v>
      </c>
      <c r="L386" s="96">
        <f t="shared" si="114"/>
        <v>0</v>
      </c>
      <c r="M386" s="96">
        <f t="shared" si="114"/>
        <v>0</v>
      </c>
      <c r="N386" s="96">
        <f t="shared" si="114"/>
        <v>0</v>
      </c>
      <c r="O386" s="96">
        <f t="shared" si="114"/>
        <v>0</v>
      </c>
      <c r="P386" s="96">
        <f t="shared" si="114"/>
        <v>0</v>
      </c>
      <c r="Q386" s="96">
        <f t="shared" si="114"/>
        <v>0</v>
      </c>
      <c r="R386" s="96">
        <f t="shared" si="114"/>
        <v>0</v>
      </c>
      <c r="S386" s="96">
        <f t="shared" si="113"/>
        <v>0</v>
      </c>
      <c r="T386" s="96">
        <f t="shared" si="113"/>
        <v>0</v>
      </c>
      <c r="U386" s="105"/>
      <c r="V386" s="105"/>
      <c r="W386" s="105"/>
      <c r="X386" s="105"/>
      <c r="Y386" s="105"/>
      <c r="Z386" s="105"/>
      <c r="AA386" s="105"/>
      <c r="AB386" s="105"/>
      <c r="AC386" s="105"/>
      <c r="AD386" s="105"/>
      <c r="AE386" s="105"/>
      <c r="AF386" s="105"/>
      <c r="AG386" s="105"/>
      <c r="AH386" s="105"/>
      <c r="AI386" s="102"/>
      <c r="AJ386" s="105"/>
      <c r="AK386" s="32"/>
    </row>
    <row r="387" spans="1:37" x14ac:dyDescent="0.25">
      <c r="A387" s="108" t="s">
        <v>69</v>
      </c>
      <c r="B387" s="109" t="s">
        <v>81</v>
      </c>
      <c r="C387" s="110"/>
      <c r="D387" s="110"/>
      <c r="E387" s="110"/>
      <c r="F387" s="90" t="s">
        <v>12</v>
      </c>
      <c r="G387" s="98">
        <f t="shared" ref="G387:G400" si="115">SUM(H387:T387)</f>
        <v>0</v>
      </c>
      <c r="H387" s="98">
        <f t="shared" ref="H387:T387" si="116">H388+H392</f>
        <v>0</v>
      </c>
      <c r="I387" s="98">
        <f t="shared" si="116"/>
        <v>0</v>
      </c>
      <c r="J387" s="98">
        <f t="shared" si="116"/>
        <v>0</v>
      </c>
      <c r="K387" s="98">
        <f t="shared" si="116"/>
        <v>0</v>
      </c>
      <c r="L387" s="98">
        <f t="shared" si="116"/>
        <v>0</v>
      </c>
      <c r="M387" s="98">
        <f t="shared" si="116"/>
        <v>0</v>
      </c>
      <c r="N387" s="98">
        <f t="shared" si="116"/>
        <v>0</v>
      </c>
      <c r="O387" s="98">
        <f t="shared" si="116"/>
        <v>0</v>
      </c>
      <c r="P387" s="98">
        <f t="shared" si="116"/>
        <v>0</v>
      </c>
      <c r="Q387" s="98">
        <f t="shared" si="116"/>
        <v>0</v>
      </c>
      <c r="R387" s="98">
        <f t="shared" si="116"/>
        <v>0</v>
      </c>
      <c r="S387" s="98">
        <f t="shared" si="116"/>
        <v>0</v>
      </c>
      <c r="T387" s="98">
        <f t="shared" si="116"/>
        <v>0</v>
      </c>
      <c r="U387" s="106" t="s">
        <v>144</v>
      </c>
      <c r="V387" s="106" t="s">
        <v>145</v>
      </c>
      <c r="W387" s="106"/>
      <c r="X387" s="106"/>
      <c r="Y387" s="106"/>
      <c r="Z387" s="106"/>
      <c r="AA387" s="106"/>
      <c r="AB387" s="106"/>
      <c r="AC387" s="106"/>
      <c r="AD387" s="106"/>
      <c r="AE387" s="106"/>
      <c r="AF387" s="106"/>
      <c r="AG387" s="106"/>
      <c r="AH387" s="106"/>
      <c r="AI387" s="113"/>
      <c r="AJ387" s="106"/>
      <c r="AK387" s="25"/>
    </row>
    <row r="388" spans="1:37" ht="30" customHeight="1" x14ac:dyDescent="0.25">
      <c r="A388" s="108"/>
      <c r="B388" s="109"/>
      <c r="C388" s="110"/>
      <c r="D388" s="110"/>
      <c r="E388" s="110"/>
      <c r="F388" s="90" t="s">
        <v>13</v>
      </c>
      <c r="G388" s="98">
        <f t="shared" si="115"/>
        <v>0</v>
      </c>
      <c r="H388" s="98">
        <f t="shared" ref="H388:T388" si="117">SUM(H389:H391)</f>
        <v>0</v>
      </c>
      <c r="I388" s="98">
        <f t="shared" si="117"/>
        <v>0</v>
      </c>
      <c r="J388" s="98">
        <f t="shared" si="117"/>
        <v>0</v>
      </c>
      <c r="K388" s="98">
        <f t="shared" si="117"/>
        <v>0</v>
      </c>
      <c r="L388" s="98">
        <f t="shared" si="117"/>
        <v>0</v>
      </c>
      <c r="M388" s="98">
        <f t="shared" si="117"/>
        <v>0</v>
      </c>
      <c r="N388" s="98">
        <f t="shared" si="117"/>
        <v>0</v>
      </c>
      <c r="O388" s="98">
        <f t="shared" si="117"/>
        <v>0</v>
      </c>
      <c r="P388" s="98">
        <f t="shared" si="117"/>
        <v>0</v>
      </c>
      <c r="Q388" s="98">
        <f t="shared" si="117"/>
        <v>0</v>
      </c>
      <c r="R388" s="98">
        <f t="shared" si="117"/>
        <v>0</v>
      </c>
      <c r="S388" s="98">
        <f t="shared" si="117"/>
        <v>0</v>
      </c>
      <c r="T388" s="98">
        <f t="shared" si="117"/>
        <v>0</v>
      </c>
      <c r="U388" s="106"/>
      <c r="V388" s="106"/>
      <c r="W388" s="106"/>
      <c r="X388" s="106"/>
      <c r="Y388" s="106"/>
      <c r="Z388" s="106"/>
      <c r="AA388" s="106"/>
      <c r="AB388" s="106"/>
      <c r="AC388" s="106"/>
      <c r="AD388" s="106"/>
      <c r="AE388" s="106"/>
      <c r="AF388" s="106"/>
      <c r="AG388" s="106"/>
      <c r="AH388" s="106"/>
      <c r="AI388" s="101"/>
      <c r="AJ388" s="106"/>
      <c r="AK388" s="25"/>
    </row>
    <row r="389" spans="1:37" ht="30" customHeight="1" x14ac:dyDescent="0.25">
      <c r="A389" s="108"/>
      <c r="B389" s="109"/>
      <c r="C389" s="110"/>
      <c r="D389" s="110"/>
      <c r="E389" s="110"/>
      <c r="F389" s="90" t="s">
        <v>14</v>
      </c>
      <c r="G389" s="98">
        <f t="shared" si="115"/>
        <v>0</v>
      </c>
      <c r="H389" s="98">
        <v>0</v>
      </c>
      <c r="I389" s="98">
        <v>0</v>
      </c>
      <c r="J389" s="98">
        <v>0</v>
      </c>
      <c r="K389" s="98">
        <v>0</v>
      </c>
      <c r="L389" s="98">
        <v>0</v>
      </c>
      <c r="M389" s="98">
        <v>0</v>
      </c>
      <c r="N389" s="98">
        <v>0</v>
      </c>
      <c r="O389" s="98">
        <v>0</v>
      </c>
      <c r="P389" s="98">
        <v>0</v>
      </c>
      <c r="Q389" s="98">
        <v>0</v>
      </c>
      <c r="R389" s="98">
        <v>0</v>
      </c>
      <c r="S389" s="98">
        <v>0</v>
      </c>
      <c r="T389" s="98">
        <v>0</v>
      </c>
      <c r="U389" s="106"/>
      <c r="V389" s="106"/>
      <c r="W389" s="106"/>
      <c r="X389" s="106"/>
      <c r="Y389" s="106"/>
      <c r="Z389" s="106"/>
      <c r="AA389" s="106"/>
      <c r="AB389" s="106"/>
      <c r="AC389" s="106"/>
      <c r="AD389" s="106"/>
      <c r="AE389" s="106"/>
      <c r="AF389" s="106"/>
      <c r="AG389" s="106"/>
      <c r="AH389" s="106"/>
      <c r="AI389" s="101"/>
      <c r="AJ389" s="106"/>
      <c r="AK389" s="25"/>
    </row>
    <row r="390" spans="1:37" ht="30" customHeight="1" x14ac:dyDescent="0.25">
      <c r="A390" s="108"/>
      <c r="B390" s="109"/>
      <c r="C390" s="110"/>
      <c r="D390" s="110"/>
      <c r="E390" s="110"/>
      <c r="F390" s="90" t="s">
        <v>15</v>
      </c>
      <c r="G390" s="98">
        <f t="shared" si="115"/>
        <v>0</v>
      </c>
      <c r="H390" s="98">
        <v>0</v>
      </c>
      <c r="I390" s="98">
        <v>0</v>
      </c>
      <c r="J390" s="98">
        <v>0</v>
      </c>
      <c r="K390" s="98">
        <v>0</v>
      </c>
      <c r="L390" s="98">
        <v>0</v>
      </c>
      <c r="M390" s="98">
        <v>0</v>
      </c>
      <c r="N390" s="98">
        <v>0</v>
      </c>
      <c r="O390" s="98">
        <v>0</v>
      </c>
      <c r="P390" s="98">
        <v>0</v>
      </c>
      <c r="Q390" s="98">
        <v>0</v>
      </c>
      <c r="R390" s="98">
        <v>0</v>
      </c>
      <c r="S390" s="98">
        <v>0</v>
      </c>
      <c r="T390" s="98">
        <v>0</v>
      </c>
      <c r="U390" s="106"/>
      <c r="V390" s="106"/>
      <c r="W390" s="106"/>
      <c r="X390" s="106"/>
      <c r="Y390" s="106"/>
      <c r="Z390" s="106"/>
      <c r="AA390" s="106"/>
      <c r="AB390" s="106"/>
      <c r="AC390" s="106"/>
      <c r="AD390" s="106"/>
      <c r="AE390" s="106"/>
      <c r="AF390" s="106"/>
      <c r="AG390" s="106"/>
      <c r="AH390" s="106"/>
      <c r="AI390" s="101"/>
      <c r="AJ390" s="106"/>
      <c r="AK390" s="25"/>
    </row>
    <row r="391" spans="1:37" ht="30" customHeight="1" x14ac:dyDescent="0.25">
      <c r="A391" s="108"/>
      <c r="B391" s="109"/>
      <c r="C391" s="110"/>
      <c r="D391" s="110"/>
      <c r="E391" s="110"/>
      <c r="F391" s="90" t="s">
        <v>16</v>
      </c>
      <c r="G391" s="98">
        <f t="shared" si="115"/>
        <v>0</v>
      </c>
      <c r="H391" s="98">
        <v>0</v>
      </c>
      <c r="I391" s="98">
        <v>0</v>
      </c>
      <c r="J391" s="98">
        <v>0</v>
      </c>
      <c r="K391" s="98">
        <v>0</v>
      </c>
      <c r="L391" s="98">
        <v>0</v>
      </c>
      <c r="M391" s="98">
        <v>0</v>
      </c>
      <c r="N391" s="98">
        <v>0</v>
      </c>
      <c r="O391" s="98">
        <v>0</v>
      </c>
      <c r="P391" s="98">
        <v>0</v>
      </c>
      <c r="Q391" s="98">
        <v>0</v>
      </c>
      <c r="R391" s="98">
        <v>0</v>
      </c>
      <c r="S391" s="98">
        <v>0</v>
      </c>
      <c r="T391" s="98">
        <v>0</v>
      </c>
      <c r="U391" s="106"/>
      <c r="V391" s="106"/>
      <c r="W391" s="106"/>
      <c r="X391" s="106"/>
      <c r="Y391" s="106"/>
      <c r="Z391" s="106"/>
      <c r="AA391" s="106"/>
      <c r="AB391" s="106"/>
      <c r="AC391" s="106"/>
      <c r="AD391" s="106"/>
      <c r="AE391" s="106"/>
      <c r="AF391" s="106"/>
      <c r="AG391" s="106"/>
      <c r="AH391" s="106"/>
      <c r="AI391" s="101"/>
      <c r="AJ391" s="106"/>
      <c r="AK391" s="25"/>
    </row>
    <row r="392" spans="1:37" x14ac:dyDescent="0.25">
      <c r="A392" s="108"/>
      <c r="B392" s="109"/>
      <c r="C392" s="110"/>
      <c r="D392" s="110"/>
      <c r="E392" s="110"/>
      <c r="F392" s="90" t="s">
        <v>17</v>
      </c>
      <c r="G392" s="98">
        <f t="shared" si="115"/>
        <v>0</v>
      </c>
      <c r="H392" s="98">
        <v>0</v>
      </c>
      <c r="I392" s="98">
        <v>0</v>
      </c>
      <c r="J392" s="98">
        <v>0</v>
      </c>
      <c r="K392" s="98">
        <v>0</v>
      </c>
      <c r="L392" s="98">
        <v>0</v>
      </c>
      <c r="M392" s="98">
        <v>0</v>
      </c>
      <c r="N392" s="98">
        <v>0</v>
      </c>
      <c r="O392" s="98">
        <v>0</v>
      </c>
      <c r="P392" s="98">
        <v>0</v>
      </c>
      <c r="Q392" s="98">
        <v>0</v>
      </c>
      <c r="R392" s="98">
        <v>0</v>
      </c>
      <c r="S392" s="98">
        <v>0</v>
      </c>
      <c r="T392" s="98">
        <v>0</v>
      </c>
      <c r="U392" s="106"/>
      <c r="V392" s="106"/>
      <c r="W392" s="106"/>
      <c r="X392" s="106"/>
      <c r="Y392" s="106"/>
      <c r="Z392" s="106"/>
      <c r="AA392" s="106"/>
      <c r="AB392" s="106"/>
      <c r="AC392" s="106"/>
      <c r="AD392" s="106"/>
      <c r="AE392" s="106"/>
      <c r="AF392" s="106"/>
      <c r="AG392" s="106"/>
      <c r="AH392" s="106"/>
      <c r="AI392" s="102"/>
      <c r="AJ392" s="106"/>
      <c r="AK392" s="25"/>
    </row>
    <row r="393" spans="1:37" x14ac:dyDescent="0.25">
      <c r="A393" s="108" t="s">
        <v>70</v>
      </c>
      <c r="B393" s="109" t="s">
        <v>82</v>
      </c>
      <c r="C393" s="110"/>
      <c r="D393" s="110"/>
      <c r="E393" s="110"/>
      <c r="F393" s="90" t="s">
        <v>12</v>
      </c>
      <c r="G393" s="98">
        <f t="shared" si="115"/>
        <v>0</v>
      </c>
      <c r="H393" s="98">
        <f t="shared" ref="H393:T393" si="118">H394+H398</f>
        <v>0</v>
      </c>
      <c r="I393" s="98">
        <f t="shared" si="118"/>
        <v>0</v>
      </c>
      <c r="J393" s="98">
        <f t="shared" si="118"/>
        <v>0</v>
      </c>
      <c r="K393" s="98">
        <f t="shared" si="118"/>
        <v>0</v>
      </c>
      <c r="L393" s="98">
        <f t="shared" si="118"/>
        <v>0</v>
      </c>
      <c r="M393" s="98">
        <f t="shared" si="118"/>
        <v>0</v>
      </c>
      <c r="N393" s="98">
        <f t="shared" si="118"/>
        <v>0</v>
      </c>
      <c r="O393" s="98">
        <f t="shared" si="118"/>
        <v>0</v>
      </c>
      <c r="P393" s="98">
        <f t="shared" si="118"/>
        <v>0</v>
      </c>
      <c r="Q393" s="98">
        <f t="shared" si="118"/>
        <v>0</v>
      </c>
      <c r="R393" s="98">
        <f t="shared" si="118"/>
        <v>0</v>
      </c>
      <c r="S393" s="98">
        <f t="shared" si="118"/>
        <v>0</v>
      </c>
      <c r="T393" s="98">
        <f t="shared" si="118"/>
        <v>0</v>
      </c>
      <c r="U393" s="106" t="s">
        <v>144</v>
      </c>
      <c r="V393" s="106" t="s">
        <v>145</v>
      </c>
      <c r="W393" s="106"/>
      <c r="X393" s="106"/>
      <c r="Y393" s="106"/>
      <c r="Z393" s="106"/>
      <c r="AA393" s="106"/>
      <c r="AB393" s="106"/>
      <c r="AC393" s="106"/>
      <c r="AD393" s="106"/>
      <c r="AE393" s="106"/>
      <c r="AF393" s="106"/>
      <c r="AG393" s="106"/>
      <c r="AH393" s="106"/>
      <c r="AI393" s="113"/>
      <c r="AJ393" s="106"/>
      <c r="AK393" s="25"/>
    </row>
    <row r="394" spans="1:37" ht="30" customHeight="1" x14ac:dyDescent="0.25">
      <c r="A394" s="108"/>
      <c r="B394" s="109"/>
      <c r="C394" s="110"/>
      <c r="D394" s="110"/>
      <c r="E394" s="110"/>
      <c r="F394" s="90" t="s">
        <v>13</v>
      </c>
      <c r="G394" s="98">
        <f t="shared" si="115"/>
        <v>0</v>
      </c>
      <c r="H394" s="98">
        <f t="shared" ref="H394:T394" si="119">SUM(H395:H397)</f>
        <v>0</v>
      </c>
      <c r="I394" s="98">
        <f t="shared" si="119"/>
        <v>0</v>
      </c>
      <c r="J394" s="98">
        <f t="shared" si="119"/>
        <v>0</v>
      </c>
      <c r="K394" s="98">
        <f t="shared" si="119"/>
        <v>0</v>
      </c>
      <c r="L394" s="98">
        <f t="shared" si="119"/>
        <v>0</v>
      </c>
      <c r="M394" s="98">
        <f t="shared" si="119"/>
        <v>0</v>
      </c>
      <c r="N394" s="98">
        <f t="shared" si="119"/>
        <v>0</v>
      </c>
      <c r="O394" s="98">
        <f t="shared" si="119"/>
        <v>0</v>
      </c>
      <c r="P394" s="98">
        <f t="shared" si="119"/>
        <v>0</v>
      </c>
      <c r="Q394" s="98">
        <f t="shared" si="119"/>
        <v>0</v>
      </c>
      <c r="R394" s="98">
        <f t="shared" si="119"/>
        <v>0</v>
      </c>
      <c r="S394" s="98">
        <f t="shared" si="119"/>
        <v>0</v>
      </c>
      <c r="T394" s="98">
        <f t="shared" si="119"/>
        <v>0</v>
      </c>
      <c r="U394" s="106"/>
      <c r="V394" s="106"/>
      <c r="W394" s="106"/>
      <c r="X394" s="106"/>
      <c r="Y394" s="106"/>
      <c r="Z394" s="106"/>
      <c r="AA394" s="106"/>
      <c r="AB394" s="106"/>
      <c r="AC394" s="106"/>
      <c r="AD394" s="106"/>
      <c r="AE394" s="106"/>
      <c r="AF394" s="106"/>
      <c r="AG394" s="106"/>
      <c r="AH394" s="106"/>
      <c r="AI394" s="101"/>
      <c r="AJ394" s="106"/>
      <c r="AK394" s="25"/>
    </row>
    <row r="395" spans="1:37" ht="30" customHeight="1" x14ac:dyDescent="0.25">
      <c r="A395" s="108"/>
      <c r="B395" s="109"/>
      <c r="C395" s="110"/>
      <c r="D395" s="110"/>
      <c r="E395" s="110"/>
      <c r="F395" s="90" t="s">
        <v>14</v>
      </c>
      <c r="G395" s="98">
        <f t="shared" si="115"/>
        <v>0</v>
      </c>
      <c r="H395" s="98">
        <v>0</v>
      </c>
      <c r="I395" s="98">
        <v>0</v>
      </c>
      <c r="J395" s="98">
        <v>0</v>
      </c>
      <c r="K395" s="98">
        <v>0</v>
      </c>
      <c r="L395" s="98">
        <v>0</v>
      </c>
      <c r="M395" s="98">
        <v>0</v>
      </c>
      <c r="N395" s="98">
        <v>0</v>
      </c>
      <c r="O395" s="98">
        <v>0</v>
      </c>
      <c r="P395" s="98">
        <v>0</v>
      </c>
      <c r="Q395" s="98">
        <v>0</v>
      </c>
      <c r="R395" s="98">
        <v>0</v>
      </c>
      <c r="S395" s="98">
        <v>0</v>
      </c>
      <c r="T395" s="98">
        <v>0</v>
      </c>
      <c r="U395" s="106"/>
      <c r="V395" s="106"/>
      <c r="W395" s="106"/>
      <c r="X395" s="106"/>
      <c r="Y395" s="106"/>
      <c r="Z395" s="106"/>
      <c r="AA395" s="106"/>
      <c r="AB395" s="106"/>
      <c r="AC395" s="106"/>
      <c r="AD395" s="106"/>
      <c r="AE395" s="106"/>
      <c r="AF395" s="106"/>
      <c r="AG395" s="106"/>
      <c r="AH395" s="106"/>
      <c r="AI395" s="101"/>
      <c r="AJ395" s="106"/>
      <c r="AK395" s="25"/>
    </row>
    <row r="396" spans="1:37" ht="30" customHeight="1" x14ac:dyDescent="0.25">
      <c r="A396" s="108"/>
      <c r="B396" s="109"/>
      <c r="C396" s="110"/>
      <c r="D396" s="110"/>
      <c r="E396" s="110"/>
      <c r="F396" s="90" t="s">
        <v>15</v>
      </c>
      <c r="G396" s="98">
        <f t="shared" si="115"/>
        <v>0</v>
      </c>
      <c r="H396" s="98">
        <v>0</v>
      </c>
      <c r="I396" s="98">
        <v>0</v>
      </c>
      <c r="J396" s="98">
        <v>0</v>
      </c>
      <c r="K396" s="98">
        <v>0</v>
      </c>
      <c r="L396" s="98">
        <v>0</v>
      </c>
      <c r="M396" s="98">
        <v>0</v>
      </c>
      <c r="N396" s="98">
        <v>0</v>
      </c>
      <c r="O396" s="98">
        <v>0</v>
      </c>
      <c r="P396" s="98">
        <v>0</v>
      </c>
      <c r="Q396" s="98">
        <v>0</v>
      </c>
      <c r="R396" s="98">
        <v>0</v>
      </c>
      <c r="S396" s="98">
        <v>0</v>
      </c>
      <c r="T396" s="98">
        <v>0</v>
      </c>
      <c r="U396" s="106"/>
      <c r="V396" s="106"/>
      <c r="W396" s="106"/>
      <c r="X396" s="106"/>
      <c r="Y396" s="106"/>
      <c r="Z396" s="106"/>
      <c r="AA396" s="106"/>
      <c r="AB396" s="106"/>
      <c r="AC396" s="106"/>
      <c r="AD396" s="106"/>
      <c r="AE396" s="106"/>
      <c r="AF396" s="106"/>
      <c r="AG396" s="106"/>
      <c r="AH396" s="106"/>
      <c r="AI396" s="101"/>
      <c r="AJ396" s="106"/>
      <c r="AK396" s="25"/>
    </row>
    <row r="397" spans="1:37" ht="30" customHeight="1" x14ac:dyDescent="0.25">
      <c r="A397" s="108"/>
      <c r="B397" s="109"/>
      <c r="C397" s="110"/>
      <c r="D397" s="110"/>
      <c r="E397" s="110"/>
      <c r="F397" s="90" t="s">
        <v>16</v>
      </c>
      <c r="G397" s="98">
        <f t="shared" si="115"/>
        <v>0</v>
      </c>
      <c r="H397" s="98">
        <v>0</v>
      </c>
      <c r="I397" s="98">
        <v>0</v>
      </c>
      <c r="J397" s="98">
        <v>0</v>
      </c>
      <c r="K397" s="98">
        <v>0</v>
      </c>
      <c r="L397" s="98">
        <v>0</v>
      </c>
      <c r="M397" s="98">
        <v>0</v>
      </c>
      <c r="N397" s="98">
        <v>0</v>
      </c>
      <c r="O397" s="98">
        <v>0</v>
      </c>
      <c r="P397" s="98">
        <v>0</v>
      </c>
      <c r="Q397" s="98">
        <v>0</v>
      </c>
      <c r="R397" s="98">
        <v>0</v>
      </c>
      <c r="S397" s="98">
        <v>0</v>
      </c>
      <c r="T397" s="98">
        <v>0</v>
      </c>
      <c r="U397" s="106"/>
      <c r="V397" s="106"/>
      <c r="W397" s="106"/>
      <c r="X397" s="106"/>
      <c r="Y397" s="106"/>
      <c r="Z397" s="106"/>
      <c r="AA397" s="106"/>
      <c r="AB397" s="106"/>
      <c r="AC397" s="106"/>
      <c r="AD397" s="106"/>
      <c r="AE397" s="106"/>
      <c r="AF397" s="106"/>
      <c r="AG397" s="106"/>
      <c r="AH397" s="106"/>
      <c r="AI397" s="101"/>
      <c r="AJ397" s="106"/>
      <c r="AK397" s="25"/>
    </row>
    <row r="398" spans="1:37" x14ac:dyDescent="0.25">
      <c r="A398" s="108"/>
      <c r="B398" s="109"/>
      <c r="C398" s="110"/>
      <c r="D398" s="110"/>
      <c r="E398" s="110"/>
      <c r="F398" s="90" t="s">
        <v>17</v>
      </c>
      <c r="G398" s="98">
        <f t="shared" si="115"/>
        <v>0</v>
      </c>
      <c r="H398" s="98">
        <v>0</v>
      </c>
      <c r="I398" s="98">
        <v>0</v>
      </c>
      <c r="J398" s="98">
        <v>0</v>
      </c>
      <c r="K398" s="98">
        <v>0</v>
      </c>
      <c r="L398" s="98">
        <v>0</v>
      </c>
      <c r="M398" s="98">
        <v>0</v>
      </c>
      <c r="N398" s="98">
        <v>0</v>
      </c>
      <c r="O398" s="98">
        <v>0</v>
      </c>
      <c r="P398" s="98">
        <v>0</v>
      </c>
      <c r="Q398" s="98">
        <v>0</v>
      </c>
      <c r="R398" s="98">
        <v>0</v>
      </c>
      <c r="S398" s="98">
        <v>0</v>
      </c>
      <c r="T398" s="98">
        <v>0</v>
      </c>
      <c r="U398" s="106"/>
      <c r="V398" s="106"/>
      <c r="W398" s="106"/>
      <c r="X398" s="106"/>
      <c r="Y398" s="106"/>
      <c r="Z398" s="106"/>
      <c r="AA398" s="106"/>
      <c r="AB398" s="106"/>
      <c r="AC398" s="106"/>
      <c r="AD398" s="106"/>
      <c r="AE398" s="106"/>
      <c r="AF398" s="106"/>
      <c r="AG398" s="106"/>
      <c r="AH398" s="106"/>
      <c r="AI398" s="102"/>
      <c r="AJ398" s="106"/>
      <c r="AK398" s="25"/>
    </row>
    <row r="399" spans="1:37" x14ac:dyDescent="0.25">
      <c r="A399" s="108" t="s">
        <v>71</v>
      </c>
      <c r="B399" s="109" t="s">
        <v>83</v>
      </c>
      <c r="C399" s="110"/>
      <c r="D399" s="110"/>
      <c r="E399" s="110"/>
      <c r="F399" s="90" t="s">
        <v>12</v>
      </c>
      <c r="G399" s="98">
        <f t="shared" si="115"/>
        <v>0</v>
      </c>
      <c r="H399" s="98">
        <f t="shared" ref="H399:T399" si="120">H400+H404</f>
        <v>0</v>
      </c>
      <c r="I399" s="98">
        <f t="shared" si="120"/>
        <v>0</v>
      </c>
      <c r="J399" s="98">
        <f t="shared" si="120"/>
        <v>0</v>
      </c>
      <c r="K399" s="98">
        <f t="shared" si="120"/>
        <v>0</v>
      </c>
      <c r="L399" s="98">
        <f t="shared" si="120"/>
        <v>0</v>
      </c>
      <c r="M399" s="98">
        <f t="shared" si="120"/>
        <v>0</v>
      </c>
      <c r="N399" s="98">
        <f t="shared" si="120"/>
        <v>0</v>
      </c>
      <c r="O399" s="98">
        <f t="shared" si="120"/>
        <v>0</v>
      </c>
      <c r="P399" s="98">
        <f t="shared" si="120"/>
        <v>0</v>
      </c>
      <c r="Q399" s="98">
        <f t="shared" si="120"/>
        <v>0</v>
      </c>
      <c r="R399" s="98">
        <f t="shared" si="120"/>
        <v>0</v>
      </c>
      <c r="S399" s="98">
        <f t="shared" si="120"/>
        <v>0</v>
      </c>
      <c r="T399" s="98">
        <f t="shared" si="120"/>
        <v>0</v>
      </c>
      <c r="U399" s="106" t="s">
        <v>144</v>
      </c>
      <c r="V399" s="106" t="s">
        <v>145</v>
      </c>
      <c r="W399" s="106"/>
      <c r="X399" s="106"/>
      <c r="Y399" s="106"/>
      <c r="Z399" s="106"/>
      <c r="AA399" s="106"/>
      <c r="AB399" s="106"/>
      <c r="AC399" s="106"/>
      <c r="AD399" s="106"/>
      <c r="AE399" s="106"/>
      <c r="AF399" s="106"/>
      <c r="AG399" s="106"/>
      <c r="AH399" s="106"/>
      <c r="AI399" s="113"/>
      <c r="AJ399" s="106"/>
      <c r="AK399" s="25"/>
    </row>
    <row r="400" spans="1:37" ht="30" customHeight="1" x14ac:dyDescent="0.25">
      <c r="A400" s="108"/>
      <c r="B400" s="109"/>
      <c r="C400" s="110"/>
      <c r="D400" s="110"/>
      <c r="E400" s="110"/>
      <c r="F400" s="90" t="s">
        <v>13</v>
      </c>
      <c r="G400" s="98">
        <f t="shared" si="115"/>
        <v>0</v>
      </c>
      <c r="H400" s="98">
        <f t="shared" ref="H400:T400" si="121">SUM(H401:H403)</f>
        <v>0</v>
      </c>
      <c r="I400" s="98">
        <f t="shared" si="121"/>
        <v>0</v>
      </c>
      <c r="J400" s="98">
        <f t="shared" si="121"/>
        <v>0</v>
      </c>
      <c r="K400" s="98">
        <f t="shared" si="121"/>
        <v>0</v>
      </c>
      <c r="L400" s="98">
        <f t="shared" si="121"/>
        <v>0</v>
      </c>
      <c r="M400" s="98">
        <f t="shared" si="121"/>
        <v>0</v>
      </c>
      <c r="N400" s="98">
        <f t="shared" si="121"/>
        <v>0</v>
      </c>
      <c r="O400" s="98">
        <f t="shared" si="121"/>
        <v>0</v>
      </c>
      <c r="P400" s="98">
        <f t="shared" si="121"/>
        <v>0</v>
      </c>
      <c r="Q400" s="98">
        <f t="shared" si="121"/>
        <v>0</v>
      </c>
      <c r="R400" s="98">
        <f t="shared" si="121"/>
        <v>0</v>
      </c>
      <c r="S400" s="98">
        <f t="shared" si="121"/>
        <v>0</v>
      </c>
      <c r="T400" s="98">
        <f t="shared" si="121"/>
        <v>0</v>
      </c>
      <c r="U400" s="106"/>
      <c r="V400" s="106"/>
      <c r="W400" s="106"/>
      <c r="X400" s="106"/>
      <c r="Y400" s="106"/>
      <c r="Z400" s="106"/>
      <c r="AA400" s="106"/>
      <c r="AB400" s="106"/>
      <c r="AC400" s="106"/>
      <c r="AD400" s="106"/>
      <c r="AE400" s="106"/>
      <c r="AF400" s="106"/>
      <c r="AG400" s="106"/>
      <c r="AH400" s="106"/>
      <c r="AI400" s="101"/>
      <c r="AJ400" s="106"/>
      <c r="AK400" s="25"/>
    </row>
    <row r="401" spans="1:37" ht="30" customHeight="1" x14ac:dyDescent="0.25">
      <c r="A401" s="108"/>
      <c r="B401" s="109"/>
      <c r="C401" s="110"/>
      <c r="D401" s="110"/>
      <c r="E401" s="110"/>
      <c r="F401" s="90" t="s">
        <v>14</v>
      </c>
      <c r="G401" s="98">
        <f t="shared" ref="G401" si="122">SUM(H401:S401)</f>
        <v>0</v>
      </c>
      <c r="H401" s="98">
        <v>0</v>
      </c>
      <c r="I401" s="98">
        <v>0</v>
      </c>
      <c r="J401" s="98">
        <v>0</v>
      </c>
      <c r="K401" s="98">
        <v>0</v>
      </c>
      <c r="L401" s="98">
        <v>0</v>
      </c>
      <c r="M401" s="98">
        <v>0</v>
      </c>
      <c r="N401" s="98">
        <v>0</v>
      </c>
      <c r="O401" s="98">
        <v>0</v>
      </c>
      <c r="P401" s="98">
        <v>0</v>
      </c>
      <c r="Q401" s="98">
        <v>0</v>
      </c>
      <c r="R401" s="98">
        <v>0</v>
      </c>
      <c r="S401" s="98">
        <v>0</v>
      </c>
      <c r="T401" s="98">
        <v>0</v>
      </c>
      <c r="U401" s="106"/>
      <c r="V401" s="106"/>
      <c r="W401" s="106"/>
      <c r="X401" s="106"/>
      <c r="Y401" s="106"/>
      <c r="Z401" s="106"/>
      <c r="AA401" s="106"/>
      <c r="AB401" s="106"/>
      <c r="AC401" s="106"/>
      <c r="AD401" s="106"/>
      <c r="AE401" s="106"/>
      <c r="AF401" s="106"/>
      <c r="AG401" s="106"/>
      <c r="AH401" s="106"/>
      <c r="AI401" s="101"/>
      <c r="AJ401" s="106"/>
      <c r="AK401" s="25"/>
    </row>
    <row r="402" spans="1:37" ht="30" customHeight="1" x14ac:dyDescent="0.25">
      <c r="A402" s="108"/>
      <c r="B402" s="109"/>
      <c r="C402" s="110"/>
      <c r="D402" s="110"/>
      <c r="E402" s="110"/>
      <c r="F402" s="90" t="s">
        <v>15</v>
      </c>
      <c r="G402" s="98">
        <f t="shared" ref="G402:G416" si="123">SUM(H402:T402)</f>
        <v>0</v>
      </c>
      <c r="H402" s="98">
        <v>0</v>
      </c>
      <c r="I402" s="98">
        <v>0</v>
      </c>
      <c r="J402" s="98">
        <v>0</v>
      </c>
      <c r="K402" s="98">
        <v>0</v>
      </c>
      <c r="L402" s="98">
        <v>0</v>
      </c>
      <c r="M402" s="98">
        <v>0</v>
      </c>
      <c r="N402" s="98">
        <v>0</v>
      </c>
      <c r="O402" s="98">
        <v>0</v>
      </c>
      <c r="P402" s="98">
        <v>0</v>
      </c>
      <c r="Q402" s="98">
        <v>0</v>
      </c>
      <c r="R402" s="98">
        <v>0</v>
      </c>
      <c r="S402" s="98">
        <v>0</v>
      </c>
      <c r="T402" s="98">
        <v>0</v>
      </c>
      <c r="U402" s="106"/>
      <c r="V402" s="106"/>
      <c r="W402" s="106"/>
      <c r="X402" s="106"/>
      <c r="Y402" s="106"/>
      <c r="Z402" s="106"/>
      <c r="AA402" s="106"/>
      <c r="AB402" s="106"/>
      <c r="AC402" s="106"/>
      <c r="AD402" s="106"/>
      <c r="AE402" s="106"/>
      <c r="AF402" s="106"/>
      <c r="AG402" s="106"/>
      <c r="AH402" s="106"/>
      <c r="AI402" s="101"/>
      <c r="AJ402" s="106"/>
      <c r="AK402" s="25"/>
    </row>
    <row r="403" spans="1:37" ht="30" customHeight="1" x14ac:dyDescent="0.25">
      <c r="A403" s="108"/>
      <c r="B403" s="109"/>
      <c r="C403" s="110"/>
      <c r="D403" s="110"/>
      <c r="E403" s="110"/>
      <c r="F403" s="90" t="s">
        <v>16</v>
      </c>
      <c r="G403" s="98">
        <f t="shared" si="123"/>
        <v>0</v>
      </c>
      <c r="H403" s="98">
        <v>0</v>
      </c>
      <c r="I403" s="98">
        <v>0</v>
      </c>
      <c r="J403" s="98">
        <v>0</v>
      </c>
      <c r="K403" s="98">
        <v>0</v>
      </c>
      <c r="L403" s="98">
        <v>0</v>
      </c>
      <c r="M403" s="98">
        <v>0</v>
      </c>
      <c r="N403" s="98">
        <v>0</v>
      </c>
      <c r="O403" s="98">
        <v>0</v>
      </c>
      <c r="P403" s="98">
        <v>0</v>
      </c>
      <c r="Q403" s="98">
        <v>0</v>
      </c>
      <c r="R403" s="98">
        <v>0</v>
      </c>
      <c r="S403" s="98">
        <v>0</v>
      </c>
      <c r="T403" s="98">
        <v>0</v>
      </c>
      <c r="U403" s="106"/>
      <c r="V403" s="106"/>
      <c r="W403" s="106"/>
      <c r="X403" s="106"/>
      <c r="Y403" s="106"/>
      <c r="Z403" s="106"/>
      <c r="AA403" s="106"/>
      <c r="AB403" s="106"/>
      <c r="AC403" s="106"/>
      <c r="AD403" s="106"/>
      <c r="AE403" s="106"/>
      <c r="AF403" s="106"/>
      <c r="AG403" s="106"/>
      <c r="AH403" s="106"/>
      <c r="AI403" s="101"/>
      <c r="AJ403" s="106"/>
      <c r="AK403" s="25"/>
    </row>
    <row r="404" spans="1:37" x14ac:dyDescent="0.25">
      <c r="A404" s="108"/>
      <c r="B404" s="109"/>
      <c r="C404" s="110"/>
      <c r="D404" s="110"/>
      <c r="E404" s="110"/>
      <c r="F404" s="90" t="s">
        <v>17</v>
      </c>
      <c r="G404" s="98">
        <f t="shared" si="123"/>
        <v>0</v>
      </c>
      <c r="H404" s="98">
        <v>0</v>
      </c>
      <c r="I404" s="98">
        <v>0</v>
      </c>
      <c r="J404" s="98">
        <v>0</v>
      </c>
      <c r="K404" s="98">
        <v>0</v>
      </c>
      <c r="L404" s="98">
        <v>0</v>
      </c>
      <c r="M404" s="98">
        <v>0</v>
      </c>
      <c r="N404" s="98">
        <v>0</v>
      </c>
      <c r="O404" s="98">
        <v>0</v>
      </c>
      <c r="P404" s="98">
        <v>0</v>
      </c>
      <c r="Q404" s="98">
        <v>0</v>
      </c>
      <c r="R404" s="98">
        <v>0</v>
      </c>
      <c r="S404" s="98">
        <v>0</v>
      </c>
      <c r="T404" s="98">
        <v>0</v>
      </c>
      <c r="U404" s="106"/>
      <c r="V404" s="106"/>
      <c r="W404" s="106"/>
      <c r="X404" s="106"/>
      <c r="Y404" s="106"/>
      <c r="Z404" s="106"/>
      <c r="AA404" s="106"/>
      <c r="AB404" s="106"/>
      <c r="AC404" s="106"/>
      <c r="AD404" s="106"/>
      <c r="AE404" s="106"/>
      <c r="AF404" s="106"/>
      <c r="AG404" s="106"/>
      <c r="AH404" s="106"/>
      <c r="AI404" s="102"/>
      <c r="AJ404" s="106"/>
      <c r="AK404" s="25"/>
    </row>
    <row r="405" spans="1:37" x14ac:dyDescent="0.25">
      <c r="A405" s="108" t="s">
        <v>72</v>
      </c>
      <c r="B405" s="109" t="s">
        <v>84</v>
      </c>
      <c r="C405" s="110"/>
      <c r="D405" s="110"/>
      <c r="E405" s="110"/>
      <c r="F405" s="90" t="s">
        <v>12</v>
      </c>
      <c r="G405" s="98">
        <f t="shared" si="123"/>
        <v>0</v>
      </c>
      <c r="H405" s="98">
        <f t="shared" ref="H405:T405" si="124">H406+H410</f>
        <v>0</v>
      </c>
      <c r="I405" s="98">
        <f t="shared" si="124"/>
        <v>0</v>
      </c>
      <c r="J405" s="98">
        <f t="shared" si="124"/>
        <v>0</v>
      </c>
      <c r="K405" s="98">
        <f t="shared" si="124"/>
        <v>0</v>
      </c>
      <c r="L405" s="98">
        <f t="shared" si="124"/>
        <v>0</v>
      </c>
      <c r="M405" s="98">
        <f t="shared" si="124"/>
        <v>0</v>
      </c>
      <c r="N405" s="98">
        <f t="shared" si="124"/>
        <v>0</v>
      </c>
      <c r="O405" s="98">
        <f t="shared" si="124"/>
        <v>0</v>
      </c>
      <c r="P405" s="98">
        <f t="shared" si="124"/>
        <v>0</v>
      </c>
      <c r="Q405" s="98">
        <f t="shared" si="124"/>
        <v>0</v>
      </c>
      <c r="R405" s="98">
        <f t="shared" si="124"/>
        <v>0</v>
      </c>
      <c r="S405" s="98">
        <f t="shared" si="124"/>
        <v>0</v>
      </c>
      <c r="T405" s="98">
        <f t="shared" si="124"/>
        <v>0</v>
      </c>
      <c r="U405" s="106" t="s">
        <v>144</v>
      </c>
      <c r="V405" s="106" t="s">
        <v>145</v>
      </c>
      <c r="W405" s="106"/>
      <c r="X405" s="106"/>
      <c r="Y405" s="106"/>
      <c r="Z405" s="106"/>
      <c r="AA405" s="106"/>
      <c r="AB405" s="106"/>
      <c r="AC405" s="106"/>
      <c r="AD405" s="106"/>
      <c r="AE405" s="106"/>
      <c r="AF405" s="106"/>
      <c r="AG405" s="106"/>
      <c r="AH405" s="106"/>
      <c r="AI405" s="113"/>
      <c r="AJ405" s="106"/>
      <c r="AK405" s="25"/>
    </row>
    <row r="406" spans="1:37" ht="30" customHeight="1" x14ac:dyDescent="0.25">
      <c r="A406" s="108"/>
      <c r="B406" s="109"/>
      <c r="C406" s="110"/>
      <c r="D406" s="110"/>
      <c r="E406" s="110"/>
      <c r="F406" s="90" t="s">
        <v>13</v>
      </c>
      <c r="G406" s="98">
        <f t="shared" si="123"/>
        <v>0</v>
      </c>
      <c r="H406" s="98">
        <f t="shared" ref="H406:T406" si="125">SUM(H407:H409)</f>
        <v>0</v>
      </c>
      <c r="I406" s="98">
        <f t="shared" si="125"/>
        <v>0</v>
      </c>
      <c r="J406" s="98">
        <f t="shared" si="125"/>
        <v>0</v>
      </c>
      <c r="K406" s="98">
        <f t="shared" si="125"/>
        <v>0</v>
      </c>
      <c r="L406" s="98">
        <f t="shared" si="125"/>
        <v>0</v>
      </c>
      <c r="M406" s="98">
        <f t="shared" si="125"/>
        <v>0</v>
      </c>
      <c r="N406" s="98">
        <f t="shared" si="125"/>
        <v>0</v>
      </c>
      <c r="O406" s="98">
        <f t="shared" si="125"/>
        <v>0</v>
      </c>
      <c r="P406" s="98">
        <f t="shared" si="125"/>
        <v>0</v>
      </c>
      <c r="Q406" s="98">
        <f t="shared" si="125"/>
        <v>0</v>
      </c>
      <c r="R406" s="98">
        <f t="shared" si="125"/>
        <v>0</v>
      </c>
      <c r="S406" s="98">
        <f t="shared" si="125"/>
        <v>0</v>
      </c>
      <c r="T406" s="98">
        <f t="shared" si="125"/>
        <v>0</v>
      </c>
      <c r="U406" s="106"/>
      <c r="V406" s="106"/>
      <c r="W406" s="106"/>
      <c r="X406" s="106"/>
      <c r="Y406" s="106"/>
      <c r="Z406" s="106"/>
      <c r="AA406" s="106"/>
      <c r="AB406" s="106"/>
      <c r="AC406" s="106"/>
      <c r="AD406" s="106"/>
      <c r="AE406" s="106"/>
      <c r="AF406" s="106"/>
      <c r="AG406" s="106"/>
      <c r="AH406" s="106"/>
      <c r="AI406" s="101"/>
      <c r="AJ406" s="106"/>
      <c r="AK406" s="25"/>
    </row>
    <row r="407" spans="1:37" ht="30" customHeight="1" x14ac:dyDescent="0.25">
      <c r="A407" s="108"/>
      <c r="B407" s="109"/>
      <c r="C407" s="110"/>
      <c r="D407" s="110"/>
      <c r="E407" s="110"/>
      <c r="F407" s="90" t="s">
        <v>14</v>
      </c>
      <c r="G407" s="98">
        <f t="shared" si="123"/>
        <v>0</v>
      </c>
      <c r="H407" s="98">
        <v>0</v>
      </c>
      <c r="I407" s="98">
        <v>0</v>
      </c>
      <c r="J407" s="98">
        <v>0</v>
      </c>
      <c r="K407" s="98">
        <v>0</v>
      </c>
      <c r="L407" s="98">
        <v>0</v>
      </c>
      <c r="M407" s="98">
        <v>0</v>
      </c>
      <c r="N407" s="98">
        <v>0</v>
      </c>
      <c r="O407" s="98">
        <v>0</v>
      </c>
      <c r="P407" s="98">
        <v>0</v>
      </c>
      <c r="Q407" s="98">
        <v>0</v>
      </c>
      <c r="R407" s="98">
        <v>0</v>
      </c>
      <c r="S407" s="98">
        <v>0</v>
      </c>
      <c r="T407" s="98">
        <v>0</v>
      </c>
      <c r="U407" s="106"/>
      <c r="V407" s="106"/>
      <c r="W407" s="106"/>
      <c r="X407" s="106"/>
      <c r="Y407" s="106"/>
      <c r="Z407" s="106"/>
      <c r="AA407" s="106"/>
      <c r="AB407" s="106"/>
      <c r="AC407" s="106"/>
      <c r="AD407" s="106"/>
      <c r="AE407" s="106"/>
      <c r="AF407" s="106"/>
      <c r="AG407" s="106"/>
      <c r="AH407" s="106"/>
      <c r="AI407" s="101"/>
      <c r="AJ407" s="106"/>
      <c r="AK407" s="25"/>
    </row>
    <row r="408" spans="1:37" ht="30" customHeight="1" x14ac:dyDescent="0.25">
      <c r="A408" s="108"/>
      <c r="B408" s="109"/>
      <c r="C408" s="110"/>
      <c r="D408" s="110"/>
      <c r="E408" s="110"/>
      <c r="F408" s="90" t="s">
        <v>15</v>
      </c>
      <c r="G408" s="98">
        <f t="shared" si="123"/>
        <v>0</v>
      </c>
      <c r="H408" s="98">
        <v>0</v>
      </c>
      <c r="I408" s="98">
        <v>0</v>
      </c>
      <c r="J408" s="98">
        <v>0</v>
      </c>
      <c r="K408" s="98">
        <v>0</v>
      </c>
      <c r="L408" s="98">
        <v>0</v>
      </c>
      <c r="M408" s="98">
        <v>0</v>
      </c>
      <c r="N408" s="98">
        <v>0</v>
      </c>
      <c r="O408" s="98">
        <v>0</v>
      </c>
      <c r="P408" s="98">
        <v>0</v>
      </c>
      <c r="Q408" s="98">
        <v>0</v>
      </c>
      <c r="R408" s="98">
        <v>0</v>
      </c>
      <c r="S408" s="98">
        <v>0</v>
      </c>
      <c r="T408" s="98">
        <v>0</v>
      </c>
      <c r="U408" s="106"/>
      <c r="V408" s="106"/>
      <c r="W408" s="106"/>
      <c r="X408" s="106"/>
      <c r="Y408" s="106"/>
      <c r="Z408" s="106"/>
      <c r="AA408" s="106"/>
      <c r="AB408" s="106"/>
      <c r="AC408" s="106"/>
      <c r="AD408" s="106"/>
      <c r="AE408" s="106"/>
      <c r="AF408" s="106"/>
      <c r="AG408" s="106"/>
      <c r="AH408" s="106"/>
      <c r="AI408" s="101"/>
      <c r="AJ408" s="106"/>
      <c r="AK408" s="25"/>
    </row>
    <row r="409" spans="1:37" ht="30" customHeight="1" x14ac:dyDescent="0.25">
      <c r="A409" s="108"/>
      <c r="B409" s="109"/>
      <c r="C409" s="110"/>
      <c r="D409" s="110"/>
      <c r="E409" s="110"/>
      <c r="F409" s="90" t="s">
        <v>16</v>
      </c>
      <c r="G409" s="98">
        <f t="shared" si="123"/>
        <v>0</v>
      </c>
      <c r="H409" s="98">
        <v>0</v>
      </c>
      <c r="I409" s="98">
        <v>0</v>
      </c>
      <c r="J409" s="98">
        <v>0</v>
      </c>
      <c r="K409" s="98">
        <v>0</v>
      </c>
      <c r="L409" s="98">
        <v>0</v>
      </c>
      <c r="M409" s="98">
        <v>0</v>
      </c>
      <c r="N409" s="98">
        <v>0</v>
      </c>
      <c r="O409" s="98">
        <v>0</v>
      </c>
      <c r="P409" s="98">
        <v>0</v>
      </c>
      <c r="Q409" s="98">
        <v>0</v>
      </c>
      <c r="R409" s="98">
        <v>0</v>
      </c>
      <c r="S409" s="98">
        <v>0</v>
      </c>
      <c r="T409" s="98">
        <v>0</v>
      </c>
      <c r="U409" s="106"/>
      <c r="V409" s="106"/>
      <c r="W409" s="106"/>
      <c r="X409" s="106"/>
      <c r="Y409" s="106"/>
      <c r="Z409" s="106"/>
      <c r="AA409" s="106"/>
      <c r="AB409" s="106"/>
      <c r="AC409" s="106"/>
      <c r="AD409" s="106"/>
      <c r="AE409" s="106"/>
      <c r="AF409" s="106"/>
      <c r="AG409" s="106"/>
      <c r="AH409" s="106"/>
      <c r="AI409" s="101"/>
      <c r="AJ409" s="106"/>
      <c r="AK409" s="25"/>
    </row>
    <row r="410" spans="1:37" x14ac:dyDescent="0.25">
      <c r="A410" s="108"/>
      <c r="B410" s="109"/>
      <c r="C410" s="110"/>
      <c r="D410" s="110"/>
      <c r="E410" s="110"/>
      <c r="F410" s="90" t="s">
        <v>17</v>
      </c>
      <c r="G410" s="98">
        <f t="shared" si="123"/>
        <v>0</v>
      </c>
      <c r="H410" s="98">
        <v>0</v>
      </c>
      <c r="I410" s="98">
        <v>0</v>
      </c>
      <c r="J410" s="98">
        <v>0</v>
      </c>
      <c r="K410" s="98">
        <v>0</v>
      </c>
      <c r="L410" s="98">
        <v>0</v>
      </c>
      <c r="M410" s="98">
        <v>0</v>
      </c>
      <c r="N410" s="98">
        <v>0</v>
      </c>
      <c r="O410" s="98">
        <v>0</v>
      </c>
      <c r="P410" s="98">
        <v>0</v>
      </c>
      <c r="Q410" s="98">
        <v>0</v>
      </c>
      <c r="R410" s="98">
        <v>0</v>
      </c>
      <c r="S410" s="98">
        <v>0</v>
      </c>
      <c r="T410" s="98">
        <v>0</v>
      </c>
      <c r="U410" s="106"/>
      <c r="V410" s="106"/>
      <c r="W410" s="106"/>
      <c r="X410" s="106"/>
      <c r="Y410" s="106"/>
      <c r="Z410" s="106"/>
      <c r="AA410" s="106"/>
      <c r="AB410" s="106"/>
      <c r="AC410" s="106"/>
      <c r="AD410" s="106"/>
      <c r="AE410" s="106"/>
      <c r="AF410" s="106"/>
      <c r="AG410" s="106"/>
      <c r="AH410" s="106"/>
      <c r="AI410" s="102"/>
      <c r="AJ410" s="106"/>
      <c r="AK410" s="25"/>
    </row>
    <row r="411" spans="1:37" x14ac:dyDescent="0.25">
      <c r="A411" s="108" t="s">
        <v>86</v>
      </c>
      <c r="B411" s="109" t="s">
        <v>89</v>
      </c>
      <c r="C411" s="110"/>
      <c r="D411" s="110"/>
      <c r="E411" s="110"/>
      <c r="F411" s="90" t="s">
        <v>12</v>
      </c>
      <c r="G411" s="98">
        <f t="shared" si="123"/>
        <v>0</v>
      </c>
      <c r="H411" s="98">
        <f t="shared" ref="H411:T411" si="126">H412+H416</f>
        <v>0</v>
      </c>
      <c r="I411" s="98">
        <f t="shared" si="126"/>
        <v>0</v>
      </c>
      <c r="J411" s="98">
        <f t="shared" si="126"/>
        <v>0</v>
      </c>
      <c r="K411" s="98">
        <f t="shared" si="126"/>
        <v>0</v>
      </c>
      <c r="L411" s="98">
        <f t="shared" si="126"/>
        <v>0</v>
      </c>
      <c r="M411" s="98">
        <f t="shared" si="126"/>
        <v>0</v>
      </c>
      <c r="N411" s="98">
        <f t="shared" si="126"/>
        <v>0</v>
      </c>
      <c r="O411" s="98">
        <f t="shared" si="126"/>
        <v>0</v>
      </c>
      <c r="P411" s="98">
        <f t="shared" si="126"/>
        <v>0</v>
      </c>
      <c r="Q411" s="98">
        <f t="shared" si="126"/>
        <v>0</v>
      </c>
      <c r="R411" s="98">
        <f t="shared" si="126"/>
        <v>0</v>
      </c>
      <c r="S411" s="98">
        <f t="shared" si="126"/>
        <v>0</v>
      </c>
      <c r="T411" s="98">
        <f t="shared" si="126"/>
        <v>0</v>
      </c>
      <c r="U411" s="106" t="s">
        <v>144</v>
      </c>
      <c r="V411" s="106" t="s">
        <v>145</v>
      </c>
      <c r="W411" s="106"/>
      <c r="X411" s="106"/>
      <c r="Y411" s="106"/>
      <c r="Z411" s="106"/>
      <c r="AA411" s="106"/>
      <c r="AB411" s="106"/>
      <c r="AC411" s="106"/>
      <c r="AD411" s="106"/>
      <c r="AE411" s="106"/>
      <c r="AF411" s="106"/>
      <c r="AG411" s="106"/>
      <c r="AH411" s="106"/>
      <c r="AI411" s="113"/>
      <c r="AJ411" s="106"/>
      <c r="AK411" s="25"/>
    </row>
    <row r="412" spans="1:37" ht="30" customHeight="1" x14ac:dyDescent="0.25">
      <c r="A412" s="108"/>
      <c r="B412" s="109"/>
      <c r="C412" s="110"/>
      <c r="D412" s="110"/>
      <c r="E412" s="110"/>
      <c r="F412" s="90" t="s">
        <v>13</v>
      </c>
      <c r="G412" s="98">
        <f t="shared" si="123"/>
        <v>0</v>
      </c>
      <c r="H412" s="98">
        <f t="shared" ref="H412:T412" si="127">SUM(H413:H415)</f>
        <v>0</v>
      </c>
      <c r="I412" s="98">
        <f t="shared" si="127"/>
        <v>0</v>
      </c>
      <c r="J412" s="98">
        <f t="shared" si="127"/>
        <v>0</v>
      </c>
      <c r="K412" s="98">
        <f t="shared" si="127"/>
        <v>0</v>
      </c>
      <c r="L412" s="98">
        <f t="shared" si="127"/>
        <v>0</v>
      </c>
      <c r="M412" s="98">
        <f t="shared" si="127"/>
        <v>0</v>
      </c>
      <c r="N412" s="98">
        <f t="shared" si="127"/>
        <v>0</v>
      </c>
      <c r="O412" s="98">
        <f t="shared" si="127"/>
        <v>0</v>
      </c>
      <c r="P412" s="98">
        <f t="shared" si="127"/>
        <v>0</v>
      </c>
      <c r="Q412" s="98">
        <f t="shared" si="127"/>
        <v>0</v>
      </c>
      <c r="R412" s="98">
        <f t="shared" si="127"/>
        <v>0</v>
      </c>
      <c r="S412" s="98">
        <f t="shared" si="127"/>
        <v>0</v>
      </c>
      <c r="T412" s="98">
        <f t="shared" si="127"/>
        <v>0</v>
      </c>
      <c r="U412" s="106"/>
      <c r="V412" s="106"/>
      <c r="W412" s="106"/>
      <c r="X412" s="106"/>
      <c r="Y412" s="106"/>
      <c r="Z412" s="106"/>
      <c r="AA412" s="106"/>
      <c r="AB412" s="106"/>
      <c r="AC412" s="106"/>
      <c r="AD412" s="106"/>
      <c r="AE412" s="106"/>
      <c r="AF412" s="106"/>
      <c r="AG412" s="106"/>
      <c r="AH412" s="106"/>
      <c r="AI412" s="101"/>
      <c r="AJ412" s="106"/>
      <c r="AK412" s="25"/>
    </row>
    <row r="413" spans="1:37" ht="30" customHeight="1" x14ac:dyDescent="0.25">
      <c r="A413" s="108"/>
      <c r="B413" s="109"/>
      <c r="C413" s="110"/>
      <c r="D413" s="110"/>
      <c r="E413" s="110"/>
      <c r="F413" s="90" t="s">
        <v>14</v>
      </c>
      <c r="G413" s="98">
        <f t="shared" si="123"/>
        <v>0</v>
      </c>
      <c r="H413" s="98">
        <v>0</v>
      </c>
      <c r="I413" s="98">
        <v>0</v>
      </c>
      <c r="J413" s="98">
        <v>0</v>
      </c>
      <c r="K413" s="98">
        <v>0</v>
      </c>
      <c r="L413" s="98">
        <v>0</v>
      </c>
      <c r="M413" s="98">
        <v>0</v>
      </c>
      <c r="N413" s="98">
        <v>0</v>
      </c>
      <c r="O413" s="98">
        <v>0</v>
      </c>
      <c r="P413" s="98">
        <v>0</v>
      </c>
      <c r="Q413" s="98">
        <v>0</v>
      </c>
      <c r="R413" s="98">
        <v>0</v>
      </c>
      <c r="S413" s="98">
        <v>0</v>
      </c>
      <c r="T413" s="98">
        <v>0</v>
      </c>
      <c r="U413" s="106"/>
      <c r="V413" s="106"/>
      <c r="W413" s="106"/>
      <c r="X413" s="106"/>
      <c r="Y413" s="106"/>
      <c r="Z413" s="106"/>
      <c r="AA413" s="106"/>
      <c r="AB413" s="106"/>
      <c r="AC413" s="106"/>
      <c r="AD413" s="106"/>
      <c r="AE413" s="106"/>
      <c r="AF413" s="106"/>
      <c r="AG413" s="106"/>
      <c r="AH413" s="106"/>
      <c r="AI413" s="101"/>
      <c r="AJ413" s="106"/>
      <c r="AK413" s="25"/>
    </row>
    <row r="414" spans="1:37" ht="30" customHeight="1" x14ac:dyDescent="0.25">
      <c r="A414" s="108"/>
      <c r="B414" s="109"/>
      <c r="C414" s="110"/>
      <c r="D414" s="110"/>
      <c r="E414" s="110"/>
      <c r="F414" s="90" t="s">
        <v>15</v>
      </c>
      <c r="G414" s="98">
        <f t="shared" si="123"/>
        <v>0</v>
      </c>
      <c r="H414" s="98">
        <v>0</v>
      </c>
      <c r="I414" s="98">
        <v>0</v>
      </c>
      <c r="J414" s="98">
        <v>0</v>
      </c>
      <c r="K414" s="98">
        <v>0</v>
      </c>
      <c r="L414" s="98">
        <v>0</v>
      </c>
      <c r="M414" s="98">
        <v>0</v>
      </c>
      <c r="N414" s="98">
        <v>0</v>
      </c>
      <c r="O414" s="98">
        <v>0</v>
      </c>
      <c r="P414" s="98">
        <v>0</v>
      </c>
      <c r="Q414" s="98">
        <v>0</v>
      </c>
      <c r="R414" s="98">
        <v>0</v>
      </c>
      <c r="S414" s="98">
        <v>0</v>
      </c>
      <c r="T414" s="98">
        <v>0</v>
      </c>
      <c r="U414" s="106"/>
      <c r="V414" s="106"/>
      <c r="W414" s="106"/>
      <c r="X414" s="106"/>
      <c r="Y414" s="106"/>
      <c r="Z414" s="106"/>
      <c r="AA414" s="106"/>
      <c r="AB414" s="106"/>
      <c r="AC414" s="106"/>
      <c r="AD414" s="106"/>
      <c r="AE414" s="106"/>
      <c r="AF414" s="106"/>
      <c r="AG414" s="106"/>
      <c r="AH414" s="106"/>
      <c r="AI414" s="101"/>
      <c r="AJ414" s="106"/>
      <c r="AK414" s="25"/>
    </row>
    <row r="415" spans="1:37" ht="30" customHeight="1" x14ac:dyDescent="0.25">
      <c r="A415" s="108"/>
      <c r="B415" s="109"/>
      <c r="C415" s="110"/>
      <c r="D415" s="110"/>
      <c r="E415" s="110"/>
      <c r="F415" s="90" t="s">
        <v>16</v>
      </c>
      <c r="G415" s="98">
        <f t="shared" si="123"/>
        <v>0</v>
      </c>
      <c r="H415" s="98">
        <v>0</v>
      </c>
      <c r="I415" s="98">
        <v>0</v>
      </c>
      <c r="J415" s="98">
        <v>0</v>
      </c>
      <c r="K415" s="98">
        <v>0</v>
      </c>
      <c r="L415" s="98">
        <v>0</v>
      </c>
      <c r="M415" s="98">
        <v>0</v>
      </c>
      <c r="N415" s="98">
        <v>0</v>
      </c>
      <c r="O415" s="98">
        <v>0</v>
      </c>
      <c r="P415" s="98">
        <v>0</v>
      </c>
      <c r="Q415" s="98">
        <v>0</v>
      </c>
      <c r="R415" s="98">
        <v>0</v>
      </c>
      <c r="S415" s="98">
        <v>0</v>
      </c>
      <c r="T415" s="98">
        <v>0</v>
      </c>
      <c r="U415" s="106"/>
      <c r="V415" s="106"/>
      <c r="W415" s="106"/>
      <c r="X415" s="106"/>
      <c r="Y415" s="106"/>
      <c r="Z415" s="106"/>
      <c r="AA415" s="106"/>
      <c r="AB415" s="106"/>
      <c r="AC415" s="106"/>
      <c r="AD415" s="106"/>
      <c r="AE415" s="106"/>
      <c r="AF415" s="106"/>
      <c r="AG415" s="106"/>
      <c r="AH415" s="106"/>
      <c r="AI415" s="101"/>
      <c r="AJ415" s="106"/>
      <c r="AK415" s="25"/>
    </row>
    <row r="416" spans="1:37" x14ac:dyDescent="0.25">
      <c r="A416" s="108"/>
      <c r="B416" s="109"/>
      <c r="C416" s="110"/>
      <c r="D416" s="110"/>
      <c r="E416" s="110"/>
      <c r="F416" s="90" t="s">
        <v>17</v>
      </c>
      <c r="G416" s="98">
        <f t="shared" si="123"/>
        <v>0</v>
      </c>
      <c r="H416" s="98">
        <v>0</v>
      </c>
      <c r="I416" s="98">
        <v>0</v>
      </c>
      <c r="J416" s="98">
        <v>0</v>
      </c>
      <c r="K416" s="98">
        <v>0</v>
      </c>
      <c r="L416" s="98">
        <v>0</v>
      </c>
      <c r="M416" s="98">
        <v>0</v>
      </c>
      <c r="N416" s="98">
        <v>0</v>
      </c>
      <c r="O416" s="98">
        <v>0</v>
      </c>
      <c r="P416" s="98">
        <v>0</v>
      </c>
      <c r="Q416" s="98">
        <v>0</v>
      </c>
      <c r="R416" s="98">
        <v>0</v>
      </c>
      <c r="S416" s="98">
        <v>0</v>
      </c>
      <c r="T416" s="98">
        <v>0</v>
      </c>
      <c r="U416" s="106"/>
      <c r="V416" s="106"/>
      <c r="W416" s="106"/>
      <c r="X416" s="106"/>
      <c r="Y416" s="106"/>
      <c r="Z416" s="106"/>
      <c r="AA416" s="106"/>
      <c r="AB416" s="106"/>
      <c r="AC416" s="106"/>
      <c r="AD416" s="106"/>
      <c r="AE416" s="106"/>
      <c r="AF416" s="106"/>
      <c r="AG416" s="106"/>
      <c r="AH416" s="106"/>
      <c r="AI416" s="102"/>
      <c r="AJ416" s="106"/>
      <c r="AK416" s="25"/>
    </row>
    <row r="417" spans="1:37" s="31" customFormat="1" x14ac:dyDescent="0.25">
      <c r="A417" s="111" t="s">
        <v>114</v>
      </c>
      <c r="B417" s="112" t="s">
        <v>113</v>
      </c>
      <c r="C417" s="99">
        <v>2022</v>
      </c>
      <c r="D417" s="99">
        <v>2026</v>
      </c>
      <c r="E417" s="99" t="s">
        <v>165</v>
      </c>
      <c r="F417" s="89" t="s">
        <v>12</v>
      </c>
      <c r="G417" s="96">
        <f>G423</f>
        <v>1486329.82</v>
      </c>
      <c r="H417" s="96">
        <f t="shared" ref="H417:T422" si="128">H423</f>
        <v>0</v>
      </c>
      <c r="I417" s="96">
        <f t="shared" si="128"/>
        <v>0</v>
      </c>
      <c r="J417" s="96">
        <f t="shared" si="128"/>
        <v>0</v>
      </c>
      <c r="K417" s="96">
        <f t="shared" si="128"/>
        <v>0</v>
      </c>
      <c r="L417" s="96">
        <f t="shared" si="128"/>
        <v>0</v>
      </c>
      <c r="M417" s="96">
        <f t="shared" si="128"/>
        <v>0</v>
      </c>
      <c r="N417" s="96">
        <f t="shared" si="128"/>
        <v>0</v>
      </c>
      <c r="O417" s="96">
        <f t="shared" si="128"/>
        <v>0</v>
      </c>
      <c r="P417" s="96">
        <f t="shared" si="128"/>
        <v>211035.93</v>
      </c>
      <c r="Q417" s="96">
        <f t="shared" si="128"/>
        <v>300371.92</v>
      </c>
      <c r="R417" s="96">
        <f t="shared" si="128"/>
        <v>324973.99</v>
      </c>
      <c r="S417" s="96">
        <f t="shared" si="128"/>
        <v>324973.99</v>
      </c>
      <c r="T417" s="96">
        <f t="shared" si="128"/>
        <v>324973.99</v>
      </c>
      <c r="U417" s="105"/>
      <c r="V417" s="105"/>
      <c r="W417" s="105"/>
      <c r="X417" s="105"/>
      <c r="Y417" s="105"/>
      <c r="Z417" s="105"/>
      <c r="AA417" s="105"/>
      <c r="AB417" s="105"/>
      <c r="AC417" s="105"/>
      <c r="AD417" s="105"/>
      <c r="AE417" s="105"/>
      <c r="AF417" s="105"/>
      <c r="AG417" s="105"/>
      <c r="AH417" s="105"/>
      <c r="AI417" s="107"/>
      <c r="AJ417" s="105"/>
      <c r="AK417" s="32"/>
    </row>
    <row r="418" spans="1:37" s="31" customFormat="1" ht="28.5" x14ac:dyDescent="0.25">
      <c r="A418" s="111"/>
      <c r="B418" s="112"/>
      <c r="C418" s="99"/>
      <c r="D418" s="99"/>
      <c r="E418" s="99"/>
      <c r="F418" s="89" t="s">
        <v>13</v>
      </c>
      <c r="G418" s="96">
        <f t="shared" ref="G418:R422" si="129">G424</f>
        <v>1486329.82</v>
      </c>
      <c r="H418" s="96">
        <f t="shared" si="129"/>
        <v>0</v>
      </c>
      <c r="I418" s="96">
        <f t="shared" si="129"/>
        <v>0</v>
      </c>
      <c r="J418" s="96">
        <f t="shared" si="129"/>
        <v>0</v>
      </c>
      <c r="K418" s="96">
        <f t="shared" si="129"/>
        <v>0</v>
      </c>
      <c r="L418" s="96">
        <f t="shared" si="129"/>
        <v>0</v>
      </c>
      <c r="M418" s="96">
        <f t="shared" si="129"/>
        <v>0</v>
      </c>
      <c r="N418" s="96">
        <f t="shared" si="129"/>
        <v>0</v>
      </c>
      <c r="O418" s="96">
        <f t="shared" si="129"/>
        <v>0</v>
      </c>
      <c r="P418" s="96">
        <f t="shared" si="129"/>
        <v>211035.93</v>
      </c>
      <c r="Q418" s="96">
        <f t="shared" si="129"/>
        <v>300371.92</v>
      </c>
      <c r="R418" s="96">
        <f t="shared" si="129"/>
        <v>324973.99</v>
      </c>
      <c r="S418" s="96">
        <f t="shared" si="128"/>
        <v>324973.99</v>
      </c>
      <c r="T418" s="96">
        <f t="shared" si="128"/>
        <v>324973.99</v>
      </c>
      <c r="U418" s="105"/>
      <c r="V418" s="105"/>
      <c r="W418" s="105"/>
      <c r="X418" s="105"/>
      <c r="Y418" s="105"/>
      <c r="Z418" s="105"/>
      <c r="AA418" s="105"/>
      <c r="AB418" s="105"/>
      <c r="AC418" s="105"/>
      <c r="AD418" s="105"/>
      <c r="AE418" s="105"/>
      <c r="AF418" s="105"/>
      <c r="AG418" s="105"/>
      <c r="AH418" s="105"/>
      <c r="AI418" s="101"/>
      <c r="AJ418" s="105"/>
      <c r="AK418" s="32"/>
    </row>
    <row r="419" spans="1:37" s="31" customFormat="1" ht="28.5" x14ac:dyDescent="0.25">
      <c r="A419" s="111"/>
      <c r="B419" s="112"/>
      <c r="C419" s="99"/>
      <c r="D419" s="99"/>
      <c r="E419" s="99"/>
      <c r="F419" s="89" t="s">
        <v>14</v>
      </c>
      <c r="G419" s="96">
        <f t="shared" si="129"/>
        <v>1486329.82</v>
      </c>
      <c r="H419" s="96">
        <f t="shared" si="129"/>
        <v>0</v>
      </c>
      <c r="I419" s="96">
        <f t="shared" si="129"/>
        <v>0</v>
      </c>
      <c r="J419" s="96">
        <f t="shared" si="129"/>
        <v>0</v>
      </c>
      <c r="K419" s="96">
        <f t="shared" si="129"/>
        <v>0</v>
      </c>
      <c r="L419" s="96">
        <f t="shared" si="129"/>
        <v>0</v>
      </c>
      <c r="M419" s="96">
        <f t="shared" si="129"/>
        <v>0</v>
      </c>
      <c r="N419" s="96">
        <f t="shared" si="129"/>
        <v>0</v>
      </c>
      <c r="O419" s="96">
        <f t="shared" si="129"/>
        <v>0</v>
      </c>
      <c r="P419" s="96">
        <f t="shared" si="129"/>
        <v>211035.93</v>
      </c>
      <c r="Q419" s="96">
        <f t="shared" si="129"/>
        <v>300371.92</v>
      </c>
      <c r="R419" s="96">
        <f t="shared" si="129"/>
        <v>324973.99</v>
      </c>
      <c r="S419" s="96">
        <f t="shared" si="128"/>
        <v>324973.99</v>
      </c>
      <c r="T419" s="96">
        <f t="shared" si="128"/>
        <v>324973.99</v>
      </c>
      <c r="U419" s="105"/>
      <c r="V419" s="105"/>
      <c r="W419" s="105"/>
      <c r="X419" s="105"/>
      <c r="Y419" s="105"/>
      <c r="Z419" s="105"/>
      <c r="AA419" s="105"/>
      <c r="AB419" s="105"/>
      <c r="AC419" s="105"/>
      <c r="AD419" s="105"/>
      <c r="AE419" s="105"/>
      <c r="AF419" s="105"/>
      <c r="AG419" s="105"/>
      <c r="AH419" s="105"/>
      <c r="AI419" s="101"/>
      <c r="AJ419" s="105"/>
      <c r="AK419" s="32"/>
    </row>
    <row r="420" spans="1:37" s="31" customFormat="1" ht="28.5" x14ac:dyDescent="0.25">
      <c r="A420" s="111"/>
      <c r="B420" s="112"/>
      <c r="C420" s="99"/>
      <c r="D420" s="99"/>
      <c r="E420" s="99"/>
      <c r="F420" s="89" t="s">
        <v>15</v>
      </c>
      <c r="G420" s="96">
        <f t="shared" si="129"/>
        <v>0</v>
      </c>
      <c r="H420" s="96">
        <f t="shared" si="129"/>
        <v>0</v>
      </c>
      <c r="I420" s="96">
        <f t="shared" si="129"/>
        <v>0</v>
      </c>
      <c r="J420" s="96">
        <f t="shared" si="129"/>
        <v>0</v>
      </c>
      <c r="K420" s="96">
        <f t="shared" si="129"/>
        <v>0</v>
      </c>
      <c r="L420" s="96">
        <f t="shared" si="129"/>
        <v>0</v>
      </c>
      <c r="M420" s="96">
        <f t="shared" si="129"/>
        <v>0</v>
      </c>
      <c r="N420" s="96">
        <f t="shared" si="129"/>
        <v>0</v>
      </c>
      <c r="O420" s="96">
        <f t="shared" si="129"/>
        <v>0</v>
      </c>
      <c r="P420" s="96">
        <f t="shared" si="129"/>
        <v>0</v>
      </c>
      <c r="Q420" s="96">
        <f t="shared" si="129"/>
        <v>0</v>
      </c>
      <c r="R420" s="96">
        <f t="shared" si="129"/>
        <v>0</v>
      </c>
      <c r="S420" s="96">
        <f t="shared" si="128"/>
        <v>0</v>
      </c>
      <c r="T420" s="96">
        <f t="shared" si="128"/>
        <v>0</v>
      </c>
      <c r="U420" s="105"/>
      <c r="V420" s="105"/>
      <c r="W420" s="105"/>
      <c r="X420" s="105"/>
      <c r="Y420" s="105"/>
      <c r="Z420" s="105"/>
      <c r="AA420" s="105"/>
      <c r="AB420" s="105"/>
      <c r="AC420" s="105"/>
      <c r="AD420" s="105"/>
      <c r="AE420" s="105"/>
      <c r="AF420" s="105"/>
      <c r="AG420" s="105"/>
      <c r="AH420" s="105"/>
      <c r="AI420" s="101"/>
      <c r="AJ420" s="105"/>
      <c r="AK420" s="32"/>
    </row>
    <row r="421" spans="1:37" s="31" customFormat="1" ht="28.5" x14ac:dyDescent="0.25">
      <c r="A421" s="111"/>
      <c r="B421" s="112"/>
      <c r="C421" s="99"/>
      <c r="D421" s="99"/>
      <c r="E421" s="99"/>
      <c r="F421" s="89" t="s">
        <v>16</v>
      </c>
      <c r="G421" s="96">
        <f t="shared" si="129"/>
        <v>0</v>
      </c>
      <c r="H421" s="96">
        <f t="shared" si="129"/>
        <v>0</v>
      </c>
      <c r="I421" s="96">
        <f t="shared" si="129"/>
        <v>0</v>
      </c>
      <c r="J421" s="96">
        <f t="shared" si="129"/>
        <v>0</v>
      </c>
      <c r="K421" s="96">
        <f t="shared" si="129"/>
        <v>0</v>
      </c>
      <c r="L421" s="96">
        <f t="shared" si="129"/>
        <v>0</v>
      </c>
      <c r="M421" s="96">
        <f t="shared" si="129"/>
        <v>0</v>
      </c>
      <c r="N421" s="96">
        <f t="shared" si="129"/>
        <v>0</v>
      </c>
      <c r="O421" s="96">
        <f t="shared" si="129"/>
        <v>0</v>
      </c>
      <c r="P421" s="96">
        <f t="shared" si="129"/>
        <v>0</v>
      </c>
      <c r="Q421" s="96">
        <f t="shared" si="129"/>
        <v>0</v>
      </c>
      <c r="R421" s="96">
        <f t="shared" si="129"/>
        <v>0</v>
      </c>
      <c r="S421" s="96">
        <f t="shared" si="128"/>
        <v>0</v>
      </c>
      <c r="T421" s="96">
        <f t="shared" si="128"/>
        <v>0</v>
      </c>
      <c r="U421" s="105"/>
      <c r="V421" s="105"/>
      <c r="W421" s="105"/>
      <c r="X421" s="105"/>
      <c r="Y421" s="105"/>
      <c r="Z421" s="105"/>
      <c r="AA421" s="105"/>
      <c r="AB421" s="105"/>
      <c r="AC421" s="105"/>
      <c r="AD421" s="105"/>
      <c r="AE421" s="105"/>
      <c r="AF421" s="105"/>
      <c r="AG421" s="105"/>
      <c r="AH421" s="105"/>
      <c r="AI421" s="101"/>
      <c r="AJ421" s="105"/>
      <c r="AK421" s="32"/>
    </row>
    <row r="422" spans="1:37" s="31" customFormat="1" ht="76.5" customHeight="1" x14ac:dyDescent="0.25">
      <c r="A422" s="111"/>
      <c r="B422" s="112"/>
      <c r="C422" s="99"/>
      <c r="D422" s="99"/>
      <c r="E422" s="99"/>
      <c r="F422" s="89" t="s">
        <v>17</v>
      </c>
      <c r="G422" s="96">
        <f t="shared" si="129"/>
        <v>0</v>
      </c>
      <c r="H422" s="96">
        <f t="shared" si="129"/>
        <v>0</v>
      </c>
      <c r="I422" s="96">
        <f t="shared" si="129"/>
        <v>0</v>
      </c>
      <c r="J422" s="96">
        <f t="shared" si="129"/>
        <v>0</v>
      </c>
      <c r="K422" s="96">
        <f t="shared" si="129"/>
        <v>0</v>
      </c>
      <c r="L422" s="96">
        <f t="shared" si="129"/>
        <v>0</v>
      </c>
      <c r="M422" s="96">
        <f t="shared" si="129"/>
        <v>0</v>
      </c>
      <c r="N422" s="96">
        <f t="shared" si="129"/>
        <v>0</v>
      </c>
      <c r="O422" s="96">
        <f t="shared" si="129"/>
        <v>0</v>
      </c>
      <c r="P422" s="96">
        <f t="shared" si="129"/>
        <v>0</v>
      </c>
      <c r="Q422" s="96">
        <f t="shared" si="129"/>
        <v>0</v>
      </c>
      <c r="R422" s="96">
        <f t="shared" si="129"/>
        <v>0</v>
      </c>
      <c r="S422" s="96">
        <f t="shared" si="128"/>
        <v>0</v>
      </c>
      <c r="T422" s="96">
        <f t="shared" si="128"/>
        <v>0</v>
      </c>
      <c r="U422" s="105"/>
      <c r="V422" s="105"/>
      <c r="W422" s="105"/>
      <c r="X422" s="105"/>
      <c r="Y422" s="105"/>
      <c r="Z422" s="105"/>
      <c r="AA422" s="105"/>
      <c r="AB422" s="105"/>
      <c r="AC422" s="105"/>
      <c r="AD422" s="105"/>
      <c r="AE422" s="105"/>
      <c r="AF422" s="105"/>
      <c r="AG422" s="105"/>
      <c r="AH422" s="105"/>
      <c r="AI422" s="102"/>
      <c r="AJ422" s="105"/>
      <c r="AK422" s="32"/>
    </row>
    <row r="423" spans="1:37" x14ac:dyDescent="0.25">
      <c r="A423" s="108" t="s">
        <v>115</v>
      </c>
      <c r="B423" s="109" t="s">
        <v>116</v>
      </c>
      <c r="C423" s="110">
        <v>2022</v>
      </c>
      <c r="D423" s="110">
        <v>2026</v>
      </c>
      <c r="E423" s="110"/>
      <c r="F423" s="90" t="s">
        <v>12</v>
      </c>
      <c r="G423" s="98">
        <f t="shared" ref="G423:G428" si="130">SUM(H423:T423)</f>
        <v>1486329.82</v>
      </c>
      <c r="H423" s="98">
        <f t="shared" ref="H423:T423" si="131">H424+H428</f>
        <v>0</v>
      </c>
      <c r="I423" s="98">
        <f t="shared" si="131"/>
        <v>0</v>
      </c>
      <c r="J423" s="98">
        <f t="shared" si="131"/>
        <v>0</v>
      </c>
      <c r="K423" s="98">
        <f t="shared" si="131"/>
        <v>0</v>
      </c>
      <c r="L423" s="98">
        <f t="shared" si="131"/>
        <v>0</v>
      </c>
      <c r="M423" s="98">
        <f t="shared" si="131"/>
        <v>0</v>
      </c>
      <c r="N423" s="98">
        <f t="shared" si="131"/>
        <v>0</v>
      </c>
      <c r="O423" s="98">
        <f t="shared" si="131"/>
        <v>0</v>
      </c>
      <c r="P423" s="98">
        <f t="shared" si="131"/>
        <v>211035.93</v>
      </c>
      <c r="Q423" s="98">
        <f t="shared" si="131"/>
        <v>300371.92</v>
      </c>
      <c r="R423" s="98">
        <f t="shared" si="131"/>
        <v>324973.99</v>
      </c>
      <c r="S423" s="98">
        <f t="shared" si="131"/>
        <v>324973.99</v>
      </c>
      <c r="T423" s="98">
        <f t="shared" si="131"/>
        <v>324973.99</v>
      </c>
      <c r="U423" s="106" t="s">
        <v>144</v>
      </c>
      <c r="V423" s="106" t="s">
        <v>145</v>
      </c>
      <c r="W423" s="106"/>
      <c r="X423" s="106"/>
      <c r="Y423" s="106"/>
      <c r="Z423" s="106"/>
      <c r="AA423" s="106"/>
      <c r="AB423" s="106"/>
      <c r="AC423" s="106"/>
      <c r="AD423" s="106"/>
      <c r="AE423" s="106"/>
      <c r="AF423" s="106">
        <v>100</v>
      </c>
      <c r="AG423" s="106">
        <v>100</v>
      </c>
      <c r="AH423" s="106">
        <v>100</v>
      </c>
      <c r="AI423" s="113"/>
      <c r="AJ423" s="106"/>
      <c r="AK423" s="25"/>
    </row>
    <row r="424" spans="1:37" ht="30" x14ac:dyDescent="0.25">
      <c r="A424" s="108"/>
      <c r="B424" s="109"/>
      <c r="C424" s="110"/>
      <c r="D424" s="110"/>
      <c r="E424" s="110"/>
      <c r="F424" s="90" t="s">
        <v>13</v>
      </c>
      <c r="G424" s="98">
        <f t="shared" si="130"/>
        <v>1486329.82</v>
      </c>
      <c r="H424" s="98">
        <f t="shared" ref="H424:T424" si="132">SUM(H425:H427)</f>
        <v>0</v>
      </c>
      <c r="I424" s="98">
        <f t="shared" si="132"/>
        <v>0</v>
      </c>
      <c r="J424" s="98">
        <f t="shared" si="132"/>
        <v>0</v>
      </c>
      <c r="K424" s="98">
        <f t="shared" si="132"/>
        <v>0</v>
      </c>
      <c r="L424" s="98">
        <f t="shared" si="132"/>
        <v>0</v>
      </c>
      <c r="M424" s="98">
        <f t="shared" si="132"/>
        <v>0</v>
      </c>
      <c r="N424" s="98">
        <f t="shared" si="132"/>
        <v>0</v>
      </c>
      <c r="O424" s="98">
        <f t="shared" si="132"/>
        <v>0</v>
      </c>
      <c r="P424" s="98">
        <f t="shared" si="132"/>
        <v>211035.93</v>
      </c>
      <c r="Q424" s="98">
        <f t="shared" si="132"/>
        <v>300371.92</v>
      </c>
      <c r="R424" s="98">
        <f t="shared" si="132"/>
        <v>324973.99</v>
      </c>
      <c r="S424" s="98">
        <f t="shared" si="132"/>
        <v>324973.99</v>
      </c>
      <c r="T424" s="98">
        <f t="shared" si="132"/>
        <v>324973.99</v>
      </c>
      <c r="U424" s="106"/>
      <c r="V424" s="106"/>
      <c r="W424" s="106"/>
      <c r="X424" s="106"/>
      <c r="Y424" s="106"/>
      <c r="Z424" s="106"/>
      <c r="AA424" s="106"/>
      <c r="AB424" s="106"/>
      <c r="AC424" s="106"/>
      <c r="AD424" s="106"/>
      <c r="AE424" s="106"/>
      <c r="AF424" s="106"/>
      <c r="AG424" s="106"/>
      <c r="AH424" s="106"/>
      <c r="AI424" s="101"/>
      <c r="AJ424" s="106"/>
      <c r="AK424" s="25"/>
    </row>
    <row r="425" spans="1:37" ht="30" x14ac:dyDescent="0.25">
      <c r="A425" s="108"/>
      <c r="B425" s="109"/>
      <c r="C425" s="110"/>
      <c r="D425" s="110"/>
      <c r="E425" s="110"/>
      <c r="F425" s="90" t="s">
        <v>14</v>
      </c>
      <c r="G425" s="98">
        <f t="shared" si="130"/>
        <v>1486329.82</v>
      </c>
      <c r="H425" s="98">
        <v>0</v>
      </c>
      <c r="I425" s="98">
        <v>0</v>
      </c>
      <c r="J425" s="98">
        <v>0</v>
      </c>
      <c r="K425" s="98">
        <v>0</v>
      </c>
      <c r="L425" s="98">
        <v>0</v>
      </c>
      <c r="M425" s="98">
        <v>0</v>
      </c>
      <c r="N425" s="98">
        <v>0</v>
      </c>
      <c r="O425" s="98">
        <v>0</v>
      </c>
      <c r="P425" s="98">
        <v>211035.93</v>
      </c>
      <c r="Q425" s="98">
        <v>300371.92</v>
      </c>
      <c r="R425" s="98">
        <v>324973.99</v>
      </c>
      <c r="S425" s="98">
        <v>324973.99</v>
      </c>
      <c r="T425" s="98">
        <v>324973.99</v>
      </c>
      <c r="U425" s="106"/>
      <c r="V425" s="106"/>
      <c r="W425" s="106"/>
      <c r="X425" s="106"/>
      <c r="Y425" s="106"/>
      <c r="Z425" s="106"/>
      <c r="AA425" s="106"/>
      <c r="AB425" s="106"/>
      <c r="AC425" s="106"/>
      <c r="AD425" s="106"/>
      <c r="AE425" s="106"/>
      <c r="AF425" s="106"/>
      <c r="AG425" s="106"/>
      <c r="AH425" s="106"/>
      <c r="AI425" s="101"/>
      <c r="AJ425" s="106"/>
      <c r="AK425" s="25"/>
    </row>
    <row r="426" spans="1:37" ht="30" x14ac:dyDescent="0.25">
      <c r="A426" s="108"/>
      <c r="B426" s="109"/>
      <c r="C426" s="110"/>
      <c r="D426" s="110"/>
      <c r="E426" s="110"/>
      <c r="F426" s="90" t="s">
        <v>15</v>
      </c>
      <c r="G426" s="98">
        <f t="shared" si="130"/>
        <v>0</v>
      </c>
      <c r="H426" s="98">
        <v>0</v>
      </c>
      <c r="I426" s="98">
        <v>0</v>
      </c>
      <c r="J426" s="98">
        <v>0</v>
      </c>
      <c r="K426" s="98">
        <v>0</v>
      </c>
      <c r="L426" s="98">
        <v>0</v>
      </c>
      <c r="M426" s="98">
        <v>0</v>
      </c>
      <c r="N426" s="98">
        <v>0</v>
      </c>
      <c r="O426" s="98">
        <v>0</v>
      </c>
      <c r="P426" s="98">
        <v>0</v>
      </c>
      <c r="Q426" s="98">
        <v>0</v>
      </c>
      <c r="R426" s="98">
        <v>0</v>
      </c>
      <c r="S426" s="98">
        <v>0</v>
      </c>
      <c r="T426" s="98">
        <v>0</v>
      </c>
      <c r="U426" s="106"/>
      <c r="V426" s="106"/>
      <c r="W426" s="106"/>
      <c r="X426" s="106"/>
      <c r="Y426" s="106"/>
      <c r="Z426" s="106"/>
      <c r="AA426" s="106"/>
      <c r="AB426" s="106"/>
      <c r="AC426" s="106"/>
      <c r="AD426" s="106"/>
      <c r="AE426" s="106"/>
      <c r="AF426" s="106"/>
      <c r="AG426" s="106"/>
      <c r="AH426" s="106"/>
      <c r="AI426" s="101"/>
      <c r="AJ426" s="106"/>
      <c r="AK426" s="25"/>
    </row>
    <row r="427" spans="1:37" ht="30" x14ac:dyDescent="0.25">
      <c r="A427" s="108"/>
      <c r="B427" s="109"/>
      <c r="C427" s="110"/>
      <c r="D427" s="110"/>
      <c r="E427" s="110"/>
      <c r="F427" s="90" t="s">
        <v>16</v>
      </c>
      <c r="G427" s="98">
        <f t="shared" si="130"/>
        <v>0</v>
      </c>
      <c r="H427" s="98">
        <v>0</v>
      </c>
      <c r="I427" s="98">
        <v>0</v>
      </c>
      <c r="J427" s="98">
        <v>0</v>
      </c>
      <c r="K427" s="98">
        <v>0</v>
      </c>
      <c r="L427" s="98">
        <v>0</v>
      </c>
      <c r="M427" s="98">
        <v>0</v>
      </c>
      <c r="N427" s="98">
        <v>0</v>
      </c>
      <c r="O427" s="98">
        <v>0</v>
      </c>
      <c r="P427" s="98">
        <v>0</v>
      </c>
      <c r="Q427" s="98">
        <v>0</v>
      </c>
      <c r="R427" s="98">
        <v>0</v>
      </c>
      <c r="S427" s="98">
        <v>0</v>
      </c>
      <c r="T427" s="98">
        <v>0</v>
      </c>
      <c r="U427" s="106"/>
      <c r="V427" s="106"/>
      <c r="W427" s="106"/>
      <c r="X427" s="106"/>
      <c r="Y427" s="106"/>
      <c r="Z427" s="106"/>
      <c r="AA427" s="106"/>
      <c r="AB427" s="106"/>
      <c r="AC427" s="106"/>
      <c r="AD427" s="106"/>
      <c r="AE427" s="106"/>
      <c r="AF427" s="106"/>
      <c r="AG427" s="106"/>
      <c r="AH427" s="106"/>
      <c r="AI427" s="101"/>
      <c r="AJ427" s="106"/>
      <c r="AK427" s="25"/>
    </row>
    <row r="428" spans="1:37" x14ac:dyDescent="0.25">
      <c r="A428" s="108"/>
      <c r="B428" s="109"/>
      <c r="C428" s="110"/>
      <c r="D428" s="110"/>
      <c r="E428" s="110"/>
      <c r="F428" s="90" t="s">
        <v>17</v>
      </c>
      <c r="G428" s="98">
        <f t="shared" si="130"/>
        <v>0</v>
      </c>
      <c r="H428" s="98">
        <v>0</v>
      </c>
      <c r="I428" s="98">
        <v>0</v>
      </c>
      <c r="J428" s="98">
        <v>0</v>
      </c>
      <c r="K428" s="98">
        <v>0</v>
      </c>
      <c r="L428" s="98">
        <v>0</v>
      </c>
      <c r="M428" s="98">
        <v>0</v>
      </c>
      <c r="N428" s="98">
        <v>0</v>
      </c>
      <c r="O428" s="98">
        <v>0</v>
      </c>
      <c r="P428" s="98">
        <v>0</v>
      </c>
      <c r="Q428" s="98">
        <v>0</v>
      </c>
      <c r="R428" s="98">
        <v>0</v>
      </c>
      <c r="S428" s="98">
        <v>0</v>
      </c>
      <c r="T428" s="98">
        <v>0</v>
      </c>
      <c r="U428" s="106"/>
      <c r="V428" s="106"/>
      <c r="W428" s="106"/>
      <c r="X428" s="106"/>
      <c r="Y428" s="106"/>
      <c r="Z428" s="106"/>
      <c r="AA428" s="106"/>
      <c r="AB428" s="106"/>
      <c r="AC428" s="106"/>
      <c r="AD428" s="106"/>
      <c r="AE428" s="106"/>
      <c r="AF428" s="106"/>
      <c r="AG428" s="106"/>
      <c r="AH428" s="106"/>
      <c r="AI428" s="102"/>
      <c r="AJ428" s="106"/>
      <c r="AK428" s="25"/>
    </row>
    <row r="429" spans="1:37" s="31" customFormat="1" x14ac:dyDescent="0.25">
      <c r="A429" s="111" t="s">
        <v>117</v>
      </c>
      <c r="B429" s="112" t="s">
        <v>119</v>
      </c>
      <c r="C429" s="99">
        <v>2021</v>
      </c>
      <c r="D429" s="99">
        <v>2026</v>
      </c>
      <c r="E429" s="99" t="s">
        <v>165</v>
      </c>
      <c r="F429" s="89" t="s">
        <v>12</v>
      </c>
      <c r="G429" s="96">
        <f>G435</f>
        <v>182892</v>
      </c>
      <c r="H429" s="96">
        <f t="shared" ref="H429:T434" si="133">H435</f>
        <v>0</v>
      </c>
      <c r="I429" s="96">
        <f t="shared" si="133"/>
        <v>0</v>
      </c>
      <c r="J429" s="96">
        <f t="shared" si="133"/>
        <v>0</v>
      </c>
      <c r="K429" s="96">
        <f t="shared" si="133"/>
        <v>0</v>
      </c>
      <c r="L429" s="96">
        <f t="shared" si="133"/>
        <v>0</v>
      </c>
      <c r="M429" s="96">
        <f t="shared" si="133"/>
        <v>0</v>
      </c>
      <c r="N429" s="96">
        <f t="shared" si="133"/>
        <v>0</v>
      </c>
      <c r="O429" s="96">
        <f t="shared" si="133"/>
        <v>24300</v>
      </c>
      <c r="P429" s="96">
        <f t="shared" si="133"/>
        <v>24300</v>
      </c>
      <c r="Q429" s="96">
        <f t="shared" si="133"/>
        <v>24300</v>
      </c>
      <c r="R429" s="96">
        <f t="shared" si="133"/>
        <v>36664</v>
      </c>
      <c r="S429" s="96">
        <f t="shared" si="133"/>
        <v>36664</v>
      </c>
      <c r="T429" s="96">
        <f t="shared" si="133"/>
        <v>36664</v>
      </c>
      <c r="U429" s="105"/>
      <c r="V429" s="105"/>
      <c r="W429" s="105"/>
      <c r="X429" s="105"/>
      <c r="Y429" s="105"/>
      <c r="Z429" s="105"/>
      <c r="AA429" s="105"/>
      <c r="AB429" s="105"/>
      <c r="AC429" s="105"/>
      <c r="AD429" s="105"/>
      <c r="AE429" s="105"/>
      <c r="AF429" s="105"/>
      <c r="AG429" s="105"/>
      <c r="AH429" s="105"/>
      <c r="AI429" s="107"/>
      <c r="AJ429" s="105"/>
      <c r="AK429" s="32"/>
    </row>
    <row r="430" spans="1:37" s="31" customFormat="1" ht="28.5" x14ac:dyDescent="0.25">
      <c r="A430" s="111"/>
      <c r="B430" s="112"/>
      <c r="C430" s="99"/>
      <c r="D430" s="99"/>
      <c r="E430" s="99"/>
      <c r="F430" s="89" t="s">
        <v>13</v>
      </c>
      <c r="G430" s="96">
        <f t="shared" ref="G430:R434" si="134">G436</f>
        <v>182892</v>
      </c>
      <c r="H430" s="96">
        <f t="shared" si="134"/>
        <v>0</v>
      </c>
      <c r="I430" s="96">
        <f t="shared" si="134"/>
        <v>0</v>
      </c>
      <c r="J430" s="96">
        <f t="shared" si="134"/>
        <v>0</v>
      </c>
      <c r="K430" s="96">
        <f t="shared" si="134"/>
        <v>0</v>
      </c>
      <c r="L430" s="96">
        <f t="shared" si="134"/>
        <v>0</v>
      </c>
      <c r="M430" s="96">
        <f t="shared" si="134"/>
        <v>0</v>
      </c>
      <c r="N430" s="96">
        <f t="shared" si="134"/>
        <v>0</v>
      </c>
      <c r="O430" s="96">
        <f t="shared" si="134"/>
        <v>24300</v>
      </c>
      <c r="P430" s="96">
        <f t="shared" si="134"/>
        <v>24300</v>
      </c>
      <c r="Q430" s="96">
        <f t="shared" si="134"/>
        <v>24300</v>
      </c>
      <c r="R430" s="96">
        <f t="shared" si="134"/>
        <v>36664</v>
      </c>
      <c r="S430" s="96">
        <f t="shared" si="133"/>
        <v>36664</v>
      </c>
      <c r="T430" s="96">
        <f t="shared" si="133"/>
        <v>36664</v>
      </c>
      <c r="U430" s="105"/>
      <c r="V430" s="105"/>
      <c r="W430" s="105"/>
      <c r="X430" s="105"/>
      <c r="Y430" s="105"/>
      <c r="Z430" s="105"/>
      <c r="AA430" s="105"/>
      <c r="AB430" s="105"/>
      <c r="AC430" s="105"/>
      <c r="AD430" s="105"/>
      <c r="AE430" s="105"/>
      <c r="AF430" s="105"/>
      <c r="AG430" s="105"/>
      <c r="AH430" s="105"/>
      <c r="AI430" s="101"/>
      <c r="AJ430" s="105"/>
      <c r="AK430" s="32"/>
    </row>
    <row r="431" spans="1:37" s="31" customFormat="1" ht="28.5" x14ac:dyDescent="0.25">
      <c r="A431" s="111"/>
      <c r="B431" s="112"/>
      <c r="C431" s="99"/>
      <c r="D431" s="99"/>
      <c r="E431" s="99"/>
      <c r="F431" s="89" t="s">
        <v>14</v>
      </c>
      <c r="G431" s="96">
        <f t="shared" si="134"/>
        <v>182892</v>
      </c>
      <c r="H431" s="96">
        <f t="shared" si="134"/>
        <v>0</v>
      </c>
      <c r="I431" s="96">
        <f t="shared" si="134"/>
        <v>0</v>
      </c>
      <c r="J431" s="96">
        <f t="shared" si="134"/>
        <v>0</v>
      </c>
      <c r="K431" s="96">
        <f t="shared" si="134"/>
        <v>0</v>
      </c>
      <c r="L431" s="96">
        <f t="shared" si="134"/>
        <v>0</v>
      </c>
      <c r="M431" s="96">
        <f t="shared" si="134"/>
        <v>0</v>
      </c>
      <c r="N431" s="96">
        <f t="shared" si="134"/>
        <v>0</v>
      </c>
      <c r="O431" s="96">
        <f t="shared" si="134"/>
        <v>24300</v>
      </c>
      <c r="P431" s="96">
        <f t="shared" si="134"/>
        <v>24300</v>
      </c>
      <c r="Q431" s="96">
        <f t="shared" si="134"/>
        <v>24300</v>
      </c>
      <c r="R431" s="96">
        <f t="shared" si="134"/>
        <v>36664</v>
      </c>
      <c r="S431" s="96">
        <f t="shared" si="133"/>
        <v>36664</v>
      </c>
      <c r="T431" s="96">
        <f t="shared" si="133"/>
        <v>36664</v>
      </c>
      <c r="U431" s="105"/>
      <c r="V431" s="105"/>
      <c r="W431" s="105"/>
      <c r="X431" s="105"/>
      <c r="Y431" s="105"/>
      <c r="Z431" s="105"/>
      <c r="AA431" s="105"/>
      <c r="AB431" s="105"/>
      <c r="AC431" s="105"/>
      <c r="AD431" s="105"/>
      <c r="AE431" s="105"/>
      <c r="AF431" s="105"/>
      <c r="AG431" s="105"/>
      <c r="AH431" s="105"/>
      <c r="AI431" s="101"/>
      <c r="AJ431" s="105"/>
      <c r="AK431" s="32"/>
    </row>
    <row r="432" spans="1:37" s="31" customFormat="1" ht="28.5" x14ac:dyDescent="0.25">
      <c r="A432" s="111"/>
      <c r="B432" s="112"/>
      <c r="C432" s="99"/>
      <c r="D432" s="99"/>
      <c r="E432" s="99"/>
      <c r="F432" s="89" t="s">
        <v>15</v>
      </c>
      <c r="G432" s="96">
        <f t="shared" si="134"/>
        <v>0</v>
      </c>
      <c r="H432" s="96">
        <f t="shared" si="134"/>
        <v>0</v>
      </c>
      <c r="I432" s="96">
        <f t="shared" si="134"/>
        <v>0</v>
      </c>
      <c r="J432" s="96">
        <f t="shared" si="134"/>
        <v>0</v>
      </c>
      <c r="K432" s="96">
        <f t="shared" si="134"/>
        <v>0</v>
      </c>
      <c r="L432" s="96">
        <f t="shared" si="134"/>
        <v>0</v>
      </c>
      <c r="M432" s="96">
        <f t="shared" si="134"/>
        <v>0</v>
      </c>
      <c r="N432" s="96">
        <f t="shared" si="134"/>
        <v>0</v>
      </c>
      <c r="O432" s="96">
        <f t="shared" si="134"/>
        <v>0</v>
      </c>
      <c r="P432" s="96">
        <f t="shared" si="134"/>
        <v>0</v>
      </c>
      <c r="Q432" s="96">
        <f t="shared" si="134"/>
        <v>0</v>
      </c>
      <c r="R432" s="96">
        <f t="shared" si="134"/>
        <v>0</v>
      </c>
      <c r="S432" s="96">
        <f t="shared" si="133"/>
        <v>0</v>
      </c>
      <c r="T432" s="96">
        <f t="shared" si="133"/>
        <v>0</v>
      </c>
      <c r="U432" s="105"/>
      <c r="V432" s="105"/>
      <c r="W432" s="105"/>
      <c r="X432" s="105"/>
      <c r="Y432" s="105"/>
      <c r="Z432" s="105"/>
      <c r="AA432" s="105"/>
      <c r="AB432" s="105"/>
      <c r="AC432" s="105"/>
      <c r="AD432" s="105"/>
      <c r="AE432" s="105"/>
      <c r="AF432" s="105"/>
      <c r="AG432" s="105"/>
      <c r="AH432" s="105"/>
      <c r="AI432" s="101"/>
      <c r="AJ432" s="105"/>
      <c r="AK432" s="32"/>
    </row>
    <row r="433" spans="1:37" s="31" customFormat="1" ht="28.5" x14ac:dyDescent="0.25">
      <c r="A433" s="111"/>
      <c r="B433" s="112"/>
      <c r="C433" s="99"/>
      <c r="D433" s="99"/>
      <c r="E433" s="99"/>
      <c r="F433" s="89" t="s">
        <v>16</v>
      </c>
      <c r="G433" s="96">
        <f t="shared" si="134"/>
        <v>0</v>
      </c>
      <c r="H433" s="96">
        <f t="shared" si="134"/>
        <v>0</v>
      </c>
      <c r="I433" s="96">
        <f t="shared" si="134"/>
        <v>0</v>
      </c>
      <c r="J433" s="96">
        <f t="shared" si="134"/>
        <v>0</v>
      </c>
      <c r="K433" s="96">
        <f t="shared" si="134"/>
        <v>0</v>
      </c>
      <c r="L433" s="96">
        <f t="shared" si="134"/>
        <v>0</v>
      </c>
      <c r="M433" s="96">
        <f t="shared" si="134"/>
        <v>0</v>
      </c>
      <c r="N433" s="96">
        <f t="shared" si="134"/>
        <v>0</v>
      </c>
      <c r="O433" s="96">
        <f t="shared" si="134"/>
        <v>0</v>
      </c>
      <c r="P433" s="96">
        <f t="shared" si="134"/>
        <v>0</v>
      </c>
      <c r="Q433" s="96">
        <f t="shared" si="134"/>
        <v>0</v>
      </c>
      <c r="R433" s="96">
        <f t="shared" si="134"/>
        <v>0</v>
      </c>
      <c r="S433" s="96">
        <f t="shared" si="133"/>
        <v>0</v>
      </c>
      <c r="T433" s="96">
        <f t="shared" si="133"/>
        <v>0</v>
      </c>
      <c r="U433" s="105"/>
      <c r="V433" s="105"/>
      <c r="W433" s="105"/>
      <c r="X433" s="105"/>
      <c r="Y433" s="105"/>
      <c r="Z433" s="105"/>
      <c r="AA433" s="105"/>
      <c r="AB433" s="105"/>
      <c r="AC433" s="105"/>
      <c r="AD433" s="105"/>
      <c r="AE433" s="105"/>
      <c r="AF433" s="105"/>
      <c r="AG433" s="105"/>
      <c r="AH433" s="105"/>
      <c r="AI433" s="101"/>
      <c r="AJ433" s="105"/>
      <c r="AK433" s="32"/>
    </row>
    <row r="434" spans="1:37" s="31" customFormat="1" ht="129" customHeight="1" x14ac:dyDescent="0.25">
      <c r="A434" s="111"/>
      <c r="B434" s="112"/>
      <c r="C434" s="99"/>
      <c r="D434" s="99"/>
      <c r="E434" s="99"/>
      <c r="F434" s="89" t="s">
        <v>17</v>
      </c>
      <c r="G434" s="96">
        <f t="shared" si="134"/>
        <v>0</v>
      </c>
      <c r="H434" s="96">
        <f t="shared" si="134"/>
        <v>0</v>
      </c>
      <c r="I434" s="96">
        <f t="shared" si="134"/>
        <v>0</v>
      </c>
      <c r="J434" s="96">
        <f t="shared" si="134"/>
        <v>0</v>
      </c>
      <c r="K434" s="96">
        <f t="shared" si="134"/>
        <v>0</v>
      </c>
      <c r="L434" s="96">
        <f t="shared" si="134"/>
        <v>0</v>
      </c>
      <c r="M434" s="96">
        <f t="shared" si="134"/>
        <v>0</v>
      </c>
      <c r="N434" s="96">
        <f t="shared" si="134"/>
        <v>0</v>
      </c>
      <c r="O434" s="96">
        <f t="shared" si="134"/>
        <v>0</v>
      </c>
      <c r="P434" s="96">
        <f t="shared" si="134"/>
        <v>0</v>
      </c>
      <c r="Q434" s="96">
        <f t="shared" si="134"/>
        <v>0</v>
      </c>
      <c r="R434" s="96">
        <f t="shared" si="134"/>
        <v>0</v>
      </c>
      <c r="S434" s="96">
        <f t="shared" si="133"/>
        <v>0</v>
      </c>
      <c r="T434" s="96">
        <f t="shared" si="133"/>
        <v>0</v>
      </c>
      <c r="U434" s="105"/>
      <c r="V434" s="105"/>
      <c r="W434" s="105"/>
      <c r="X434" s="105"/>
      <c r="Y434" s="105"/>
      <c r="Z434" s="105"/>
      <c r="AA434" s="105"/>
      <c r="AB434" s="105"/>
      <c r="AC434" s="105"/>
      <c r="AD434" s="105"/>
      <c r="AE434" s="105"/>
      <c r="AF434" s="105"/>
      <c r="AG434" s="105"/>
      <c r="AH434" s="105"/>
      <c r="AI434" s="102"/>
      <c r="AJ434" s="105"/>
      <c r="AK434" s="32"/>
    </row>
    <row r="435" spans="1:37" x14ac:dyDescent="0.25">
      <c r="A435" s="108" t="s">
        <v>118</v>
      </c>
      <c r="B435" s="109" t="s">
        <v>120</v>
      </c>
      <c r="C435" s="110">
        <v>2021</v>
      </c>
      <c r="D435" s="110">
        <v>2026</v>
      </c>
      <c r="E435" s="110"/>
      <c r="F435" s="90" t="s">
        <v>12</v>
      </c>
      <c r="G435" s="98">
        <f t="shared" ref="G435:G440" si="135">SUM(H435:T435)</f>
        <v>182892</v>
      </c>
      <c r="H435" s="98">
        <f t="shared" ref="H435:T435" si="136">H436+H440</f>
        <v>0</v>
      </c>
      <c r="I435" s="98">
        <f t="shared" si="136"/>
        <v>0</v>
      </c>
      <c r="J435" s="98">
        <f t="shared" si="136"/>
        <v>0</v>
      </c>
      <c r="K435" s="98">
        <f t="shared" si="136"/>
        <v>0</v>
      </c>
      <c r="L435" s="98">
        <f t="shared" si="136"/>
        <v>0</v>
      </c>
      <c r="M435" s="98">
        <f t="shared" si="136"/>
        <v>0</v>
      </c>
      <c r="N435" s="98">
        <f t="shared" si="136"/>
        <v>0</v>
      </c>
      <c r="O435" s="98">
        <f t="shared" si="136"/>
        <v>24300</v>
      </c>
      <c r="P435" s="98">
        <f t="shared" si="136"/>
        <v>24300</v>
      </c>
      <c r="Q435" s="98">
        <f t="shared" si="136"/>
        <v>24300</v>
      </c>
      <c r="R435" s="98">
        <f t="shared" si="136"/>
        <v>36664</v>
      </c>
      <c r="S435" s="98">
        <f t="shared" si="136"/>
        <v>36664</v>
      </c>
      <c r="T435" s="98">
        <f t="shared" si="136"/>
        <v>36664</v>
      </c>
      <c r="U435" s="106" t="s">
        <v>144</v>
      </c>
      <c r="V435" s="106" t="s">
        <v>145</v>
      </c>
      <c r="W435" s="106"/>
      <c r="X435" s="106"/>
      <c r="Y435" s="106"/>
      <c r="Z435" s="106"/>
      <c r="AA435" s="106"/>
      <c r="AB435" s="106"/>
      <c r="AC435" s="106"/>
      <c r="AD435" s="106"/>
      <c r="AE435" s="106"/>
      <c r="AF435" s="106">
        <v>100</v>
      </c>
      <c r="AG435" s="106">
        <v>100</v>
      </c>
      <c r="AH435" s="106">
        <v>100</v>
      </c>
      <c r="AI435" s="113">
        <v>100</v>
      </c>
      <c r="AJ435" s="106">
        <v>100</v>
      </c>
      <c r="AK435" s="25"/>
    </row>
    <row r="436" spans="1:37" ht="30" x14ac:dyDescent="0.25">
      <c r="A436" s="108"/>
      <c r="B436" s="109"/>
      <c r="C436" s="110"/>
      <c r="D436" s="110"/>
      <c r="E436" s="110"/>
      <c r="F436" s="90" t="s">
        <v>13</v>
      </c>
      <c r="G436" s="98">
        <f t="shared" si="135"/>
        <v>182892</v>
      </c>
      <c r="H436" s="98">
        <f t="shared" ref="H436:T436" si="137">SUM(H437:H439)</f>
        <v>0</v>
      </c>
      <c r="I436" s="98">
        <f t="shared" si="137"/>
        <v>0</v>
      </c>
      <c r="J436" s="98">
        <f t="shared" si="137"/>
        <v>0</v>
      </c>
      <c r="K436" s="98">
        <f t="shared" si="137"/>
        <v>0</v>
      </c>
      <c r="L436" s="98">
        <f t="shared" si="137"/>
        <v>0</v>
      </c>
      <c r="M436" s="98">
        <f t="shared" si="137"/>
        <v>0</v>
      </c>
      <c r="N436" s="98">
        <f t="shared" si="137"/>
        <v>0</v>
      </c>
      <c r="O436" s="98">
        <f t="shared" si="137"/>
        <v>24300</v>
      </c>
      <c r="P436" s="98">
        <f t="shared" si="137"/>
        <v>24300</v>
      </c>
      <c r="Q436" s="98">
        <f t="shared" si="137"/>
        <v>24300</v>
      </c>
      <c r="R436" s="98">
        <f t="shared" si="137"/>
        <v>36664</v>
      </c>
      <c r="S436" s="98">
        <f t="shared" si="137"/>
        <v>36664</v>
      </c>
      <c r="T436" s="98">
        <f t="shared" si="137"/>
        <v>36664</v>
      </c>
      <c r="U436" s="106"/>
      <c r="V436" s="106"/>
      <c r="W436" s="106"/>
      <c r="X436" s="106"/>
      <c r="Y436" s="106"/>
      <c r="Z436" s="106"/>
      <c r="AA436" s="106"/>
      <c r="AB436" s="106"/>
      <c r="AC436" s="106"/>
      <c r="AD436" s="106"/>
      <c r="AE436" s="106"/>
      <c r="AF436" s="106"/>
      <c r="AG436" s="106"/>
      <c r="AH436" s="106"/>
      <c r="AI436" s="101"/>
      <c r="AJ436" s="106"/>
      <c r="AK436" s="25"/>
    </row>
    <row r="437" spans="1:37" ht="30" x14ac:dyDescent="0.25">
      <c r="A437" s="108"/>
      <c r="B437" s="109"/>
      <c r="C437" s="110"/>
      <c r="D437" s="110"/>
      <c r="E437" s="110"/>
      <c r="F437" s="90" t="s">
        <v>14</v>
      </c>
      <c r="G437" s="98">
        <f t="shared" si="135"/>
        <v>182892</v>
      </c>
      <c r="H437" s="98">
        <v>0</v>
      </c>
      <c r="I437" s="98">
        <v>0</v>
      </c>
      <c r="J437" s="98">
        <v>0</v>
      </c>
      <c r="K437" s="98">
        <v>0</v>
      </c>
      <c r="L437" s="98">
        <v>0</v>
      </c>
      <c r="M437" s="98">
        <v>0</v>
      </c>
      <c r="N437" s="98">
        <v>0</v>
      </c>
      <c r="O437" s="98">
        <v>24300</v>
      </c>
      <c r="P437" s="98">
        <v>24300</v>
      </c>
      <c r="Q437" s="98">
        <v>24300</v>
      </c>
      <c r="R437" s="98">
        <v>36664</v>
      </c>
      <c r="S437" s="98">
        <v>36664</v>
      </c>
      <c r="T437" s="98">
        <v>36664</v>
      </c>
      <c r="U437" s="106"/>
      <c r="V437" s="106"/>
      <c r="W437" s="106"/>
      <c r="X437" s="106"/>
      <c r="Y437" s="106"/>
      <c r="Z437" s="106"/>
      <c r="AA437" s="106"/>
      <c r="AB437" s="106"/>
      <c r="AC437" s="106"/>
      <c r="AD437" s="106"/>
      <c r="AE437" s="106"/>
      <c r="AF437" s="106"/>
      <c r="AG437" s="106"/>
      <c r="AH437" s="106"/>
      <c r="AI437" s="101"/>
      <c r="AJ437" s="106"/>
      <c r="AK437" s="25"/>
    </row>
    <row r="438" spans="1:37" ht="30" x14ac:dyDescent="0.25">
      <c r="A438" s="108"/>
      <c r="B438" s="109"/>
      <c r="C438" s="110"/>
      <c r="D438" s="110"/>
      <c r="E438" s="110"/>
      <c r="F438" s="90" t="s">
        <v>15</v>
      </c>
      <c r="G438" s="98">
        <f t="shared" si="135"/>
        <v>0</v>
      </c>
      <c r="H438" s="98">
        <v>0</v>
      </c>
      <c r="I438" s="98">
        <v>0</v>
      </c>
      <c r="J438" s="98">
        <v>0</v>
      </c>
      <c r="K438" s="98">
        <v>0</v>
      </c>
      <c r="L438" s="98">
        <v>0</v>
      </c>
      <c r="M438" s="98">
        <v>0</v>
      </c>
      <c r="N438" s="98">
        <v>0</v>
      </c>
      <c r="O438" s="98">
        <v>0</v>
      </c>
      <c r="P438" s="98">
        <v>0</v>
      </c>
      <c r="Q438" s="98">
        <v>0</v>
      </c>
      <c r="R438" s="98">
        <v>0</v>
      </c>
      <c r="S438" s="98">
        <v>0</v>
      </c>
      <c r="T438" s="98">
        <v>0</v>
      </c>
      <c r="U438" s="106"/>
      <c r="V438" s="106"/>
      <c r="W438" s="106"/>
      <c r="X438" s="106"/>
      <c r="Y438" s="106"/>
      <c r="Z438" s="106"/>
      <c r="AA438" s="106"/>
      <c r="AB438" s="106"/>
      <c r="AC438" s="106"/>
      <c r="AD438" s="106"/>
      <c r="AE438" s="106"/>
      <c r="AF438" s="106"/>
      <c r="AG438" s="106"/>
      <c r="AH438" s="106"/>
      <c r="AI438" s="101"/>
      <c r="AJ438" s="106"/>
      <c r="AK438" s="25"/>
    </row>
    <row r="439" spans="1:37" ht="30" x14ac:dyDescent="0.25">
      <c r="A439" s="108"/>
      <c r="B439" s="109"/>
      <c r="C439" s="110"/>
      <c r="D439" s="110"/>
      <c r="E439" s="110"/>
      <c r="F439" s="90" t="s">
        <v>16</v>
      </c>
      <c r="G439" s="98">
        <f t="shared" si="135"/>
        <v>0</v>
      </c>
      <c r="H439" s="98">
        <v>0</v>
      </c>
      <c r="I439" s="98">
        <v>0</v>
      </c>
      <c r="J439" s="98">
        <v>0</v>
      </c>
      <c r="K439" s="98">
        <v>0</v>
      </c>
      <c r="L439" s="98">
        <v>0</v>
      </c>
      <c r="M439" s="98">
        <v>0</v>
      </c>
      <c r="N439" s="98">
        <v>0</v>
      </c>
      <c r="O439" s="98">
        <v>0</v>
      </c>
      <c r="P439" s="98">
        <v>0</v>
      </c>
      <c r="Q439" s="98">
        <v>0</v>
      </c>
      <c r="R439" s="98">
        <v>0</v>
      </c>
      <c r="S439" s="98">
        <v>0</v>
      </c>
      <c r="T439" s="98">
        <v>0</v>
      </c>
      <c r="U439" s="106"/>
      <c r="V439" s="106"/>
      <c r="W439" s="106"/>
      <c r="X439" s="106"/>
      <c r="Y439" s="106"/>
      <c r="Z439" s="106"/>
      <c r="AA439" s="106"/>
      <c r="AB439" s="106"/>
      <c r="AC439" s="106"/>
      <c r="AD439" s="106"/>
      <c r="AE439" s="106"/>
      <c r="AF439" s="106"/>
      <c r="AG439" s="106"/>
      <c r="AH439" s="106"/>
      <c r="AI439" s="101"/>
      <c r="AJ439" s="106"/>
      <c r="AK439" s="25"/>
    </row>
    <row r="440" spans="1:37" ht="98.25" customHeight="1" x14ac:dyDescent="0.25">
      <c r="A440" s="108"/>
      <c r="B440" s="109"/>
      <c r="C440" s="110"/>
      <c r="D440" s="110"/>
      <c r="E440" s="110"/>
      <c r="F440" s="90" t="s">
        <v>17</v>
      </c>
      <c r="G440" s="98">
        <f t="shared" si="135"/>
        <v>0</v>
      </c>
      <c r="H440" s="98">
        <v>0</v>
      </c>
      <c r="I440" s="98">
        <v>0</v>
      </c>
      <c r="J440" s="98">
        <v>0</v>
      </c>
      <c r="K440" s="98">
        <v>0</v>
      </c>
      <c r="L440" s="98">
        <v>0</v>
      </c>
      <c r="M440" s="98">
        <v>0</v>
      </c>
      <c r="N440" s="98">
        <v>0</v>
      </c>
      <c r="O440" s="98">
        <v>0</v>
      </c>
      <c r="P440" s="98">
        <v>0</v>
      </c>
      <c r="Q440" s="98">
        <v>0</v>
      </c>
      <c r="R440" s="98">
        <v>0</v>
      </c>
      <c r="S440" s="98">
        <v>0</v>
      </c>
      <c r="T440" s="98">
        <v>0</v>
      </c>
      <c r="U440" s="106"/>
      <c r="V440" s="106"/>
      <c r="W440" s="106"/>
      <c r="X440" s="106"/>
      <c r="Y440" s="106"/>
      <c r="Z440" s="106"/>
      <c r="AA440" s="106"/>
      <c r="AB440" s="106"/>
      <c r="AC440" s="106"/>
      <c r="AD440" s="106"/>
      <c r="AE440" s="106"/>
      <c r="AF440" s="106"/>
      <c r="AG440" s="106"/>
      <c r="AH440" s="106"/>
      <c r="AI440" s="102"/>
      <c r="AJ440" s="106"/>
      <c r="AK440" s="25"/>
    </row>
    <row r="441" spans="1:37" s="65" customFormat="1" x14ac:dyDescent="0.25">
      <c r="A441" s="99" t="s">
        <v>85</v>
      </c>
      <c r="B441" s="99"/>
      <c r="C441" s="99"/>
      <c r="D441" s="99"/>
      <c r="E441" s="99"/>
      <c r="F441" s="89" t="s">
        <v>12</v>
      </c>
      <c r="G441" s="96">
        <f>G321</f>
        <v>2943009.42</v>
      </c>
      <c r="H441" s="96">
        <f t="shared" ref="H441:T446" si="138">H321</f>
        <v>0</v>
      </c>
      <c r="I441" s="96">
        <f t="shared" si="138"/>
        <v>116948</v>
      </c>
      <c r="J441" s="96">
        <f t="shared" si="138"/>
        <v>0</v>
      </c>
      <c r="K441" s="96">
        <f t="shared" si="138"/>
        <v>4200</v>
      </c>
      <c r="L441" s="96">
        <f t="shared" si="138"/>
        <v>0</v>
      </c>
      <c r="M441" s="96">
        <f t="shared" si="138"/>
        <v>0</v>
      </c>
      <c r="N441" s="96">
        <f t="shared" si="138"/>
        <v>34300</v>
      </c>
      <c r="O441" s="96">
        <f t="shared" si="138"/>
        <v>215897.05</v>
      </c>
      <c r="P441" s="96">
        <f t="shared" si="138"/>
        <v>442175.69999999995</v>
      </c>
      <c r="Q441" s="96">
        <f t="shared" si="138"/>
        <v>613631.22</v>
      </c>
      <c r="R441" s="96">
        <f t="shared" si="138"/>
        <v>772581.47</v>
      </c>
      <c r="S441" s="96">
        <f t="shared" si="138"/>
        <v>371637.99</v>
      </c>
      <c r="T441" s="96">
        <f t="shared" si="138"/>
        <v>371637.99</v>
      </c>
      <c r="U441" s="105"/>
      <c r="V441" s="99"/>
      <c r="W441" s="99"/>
      <c r="X441" s="99"/>
      <c r="Y441" s="99"/>
      <c r="Z441" s="99"/>
      <c r="AA441" s="99"/>
      <c r="AB441" s="99"/>
      <c r="AC441" s="99"/>
      <c r="AD441" s="99"/>
      <c r="AE441" s="99"/>
      <c r="AF441" s="99"/>
      <c r="AG441" s="99"/>
      <c r="AH441" s="99"/>
      <c r="AI441" s="100"/>
      <c r="AJ441" s="99"/>
      <c r="AK441" s="64"/>
    </row>
    <row r="442" spans="1:37" s="65" customFormat="1" ht="30" customHeight="1" x14ac:dyDescent="0.25">
      <c r="A442" s="99"/>
      <c r="B442" s="99"/>
      <c r="C442" s="99"/>
      <c r="D442" s="99"/>
      <c r="E442" s="99"/>
      <c r="F442" s="89" t="s">
        <v>13</v>
      </c>
      <c r="G442" s="96">
        <f t="shared" ref="G442:R446" si="139">G322</f>
        <v>2943009.42</v>
      </c>
      <c r="H442" s="96">
        <f t="shared" si="139"/>
        <v>0</v>
      </c>
      <c r="I442" s="96">
        <f t="shared" si="139"/>
        <v>116948</v>
      </c>
      <c r="J442" s="96">
        <f t="shared" si="139"/>
        <v>0</v>
      </c>
      <c r="K442" s="96">
        <f t="shared" si="139"/>
        <v>4200</v>
      </c>
      <c r="L442" s="96">
        <f t="shared" si="139"/>
        <v>0</v>
      </c>
      <c r="M442" s="96">
        <f t="shared" si="139"/>
        <v>0</v>
      </c>
      <c r="N442" s="96">
        <f t="shared" si="139"/>
        <v>34300</v>
      </c>
      <c r="O442" s="96">
        <f t="shared" si="139"/>
        <v>215897.05</v>
      </c>
      <c r="P442" s="96">
        <f t="shared" si="139"/>
        <v>442175.69999999995</v>
      </c>
      <c r="Q442" s="96">
        <f t="shared" si="139"/>
        <v>613631.22</v>
      </c>
      <c r="R442" s="96">
        <f t="shared" si="139"/>
        <v>772581.47</v>
      </c>
      <c r="S442" s="96">
        <f t="shared" si="138"/>
        <v>371637.99</v>
      </c>
      <c r="T442" s="96">
        <f t="shared" si="138"/>
        <v>371637.99</v>
      </c>
      <c r="U442" s="105"/>
      <c r="V442" s="99"/>
      <c r="W442" s="99"/>
      <c r="X442" s="99"/>
      <c r="Y442" s="99"/>
      <c r="Z442" s="99"/>
      <c r="AA442" s="99"/>
      <c r="AB442" s="99"/>
      <c r="AC442" s="99"/>
      <c r="AD442" s="99"/>
      <c r="AE442" s="99"/>
      <c r="AF442" s="99"/>
      <c r="AG442" s="99"/>
      <c r="AH442" s="99"/>
      <c r="AI442" s="101"/>
      <c r="AJ442" s="99"/>
      <c r="AK442" s="64"/>
    </row>
    <row r="443" spans="1:37" s="65" customFormat="1" ht="30" customHeight="1" x14ac:dyDescent="0.25">
      <c r="A443" s="99"/>
      <c r="B443" s="99"/>
      <c r="C443" s="99"/>
      <c r="D443" s="99"/>
      <c r="E443" s="99"/>
      <c r="F443" s="89" t="s">
        <v>14</v>
      </c>
      <c r="G443" s="96">
        <f t="shared" si="139"/>
        <v>2223106.64</v>
      </c>
      <c r="H443" s="96">
        <f t="shared" si="139"/>
        <v>0</v>
      </c>
      <c r="I443" s="96">
        <f t="shared" si="139"/>
        <v>116948</v>
      </c>
      <c r="J443" s="96">
        <f t="shared" si="139"/>
        <v>0</v>
      </c>
      <c r="K443" s="96">
        <f t="shared" si="139"/>
        <v>4200</v>
      </c>
      <c r="L443" s="96">
        <f t="shared" si="139"/>
        <v>0</v>
      </c>
      <c r="M443" s="96">
        <f t="shared" si="139"/>
        <v>0</v>
      </c>
      <c r="N443" s="96">
        <f t="shared" si="139"/>
        <v>34300</v>
      </c>
      <c r="O443" s="96">
        <f t="shared" si="139"/>
        <v>215897.05</v>
      </c>
      <c r="P443" s="96">
        <f t="shared" si="139"/>
        <v>442175.69999999995</v>
      </c>
      <c r="Q443" s="96">
        <f t="shared" si="139"/>
        <v>324671.92</v>
      </c>
      <c r="R443" s="96">
        <f t="shared" si="139"/>
        <v>361637.99</v>
      </c>
      <c r="S443" s="96">
        <f t="shared" si="138"/>
        <v>361637.99</v>
      </c>
      <c r="T443" s="96">
        <f t="shared" si="138"/>
        <v>361637.99</v>
      </c>
      <c r="U443" s="105"/>
      <c r="V443" s="99"/>
      <c r="W443" s="99"/>
      <c r="X443" s="99"/>
      <c r="Y443" s="99"/>
      <c r="Z443" s="99"/>
      <c r="AA443" s="99"/>
      <c r="AB443" s="99"/>
      <c r="AC443" s="99"/>
      <c r="AD443" s="99"/>
      <c r="AE443" s="99"/>
      <c r="AF443" s="99"/>
      <c r="AG443" s="99"/>
      <c r="AH443" s="99"/>
      <c r="AI443" s="101"/>
      <c r="AJ443" s="99"/>
      <c r="AK443" s="64"/>
    </row>
    <row r="444" spans="1:37" s="65" customFormat="1" ht="30" customHeight="1" x14ac:dyDescent="0.25">
      <c r="A444" s="99"/>
      <c r="B444" s="99"/>
      <c r="C444" s="99"/>
      <c r="D444" s="99"/>
      <c r="E444" s="99"/>
      <c r="F444" s="89" t="s">
        <v>15</v>
      </c>
      <c r="G444" s="96">
        <f t="shared" si="139"/>
        <v>719902.78</v>
      </c>
      <c r="H444" s="96">
        <f t="shared" si="139"/>
        <v>0</v>
      </c>
      <c r="I444" s="96">
        <f t="shared" si="139"/>
        <v>0</v>
      </c>
      <c r="J444" s="96">
        <f t="shared" si="139"/>
        <v>0</v>
      </c>
      <c r="K444" s="96">
        <f t="shared" si="139"/>
        <v>0</v>
      </c>
      <c r="L444" s="96">
        <f t="shared" si="139"/>
        <v>0</v>
      </c>
      <c r="M444" s="96">
        <f t="shared" si="139"/>
        <v>0</v>
      </c>
      <c r="N444" s="96">
        <f t="shared" si="139"/>
        <v>0</v>
      </c>
      <c r="O444" s="96">
        <f t="shared" si="139"/>
        <v>0</v>
      </c>
      <c r="P444" s="96">
        <f t="shared" si="139"/>
        <v>0</v>
      </c>
      <c r="Q444" s="96">
        <f t="shared" si="139"/>
        <v>288959.3</v>
      </c>
      <c r="R444" s="96">
        <f t="shared" si="139"/>
        <v>410943.48</v>
      </c>
      <c r="S444" s="96">
        <f t="shared" si="138"/>
        <v>10000</v>
      </c>
      <c r="T444" s="96">
        <f t="shared" si="138"/>
        <v>10000</v>
      </c>
      <c r="U444" s="105"/>
      <c r="V444" s="99"/>
      <c r="W444" s="99"/>
      <c r="X444" s="99"/>
      <c r="Y444" s="99"/>
      <c r="Z444" s="99"/>
      <c r="AA444" s="99"/>
      <c r="AB444" s="99"/>
      <c r="AC444" s="99"/>
      <c r="AD444" s="99"/>
      <c r="AE444" s="99"/>
      <c r="AF444" s="99"/>
      <c r="AG444" s="99"/>
      <c r="AH444" s="99"/>
      <c r="AI444" s="101"/>
      <c r="AJ444" s="99"/>
      <c r="AK444" s="64"/>
    </row>
    <row r="445" spans="1:37" s="65" customFormat="1" ht="30" customHeight="1" x14ac:dyDescent="0.25">
      <c r="A445" s="99"/>
      <c r="B445" s="99"/>
      <c r="C445" s="99"/>
      <c r="D445" s="99"/>
      <c r="E445" s="99"/>
      <c r="F445" s="89" t="s">
        <v>16</v>
      </c>
      <c r="G445" s="96">
        <f t="shared" si="139"/>
        <v>0</v>
      </c>
      <c r="H445" s="96">
        <f t="shared" si="139"/>
        <v>0</v>
      </c>
      <c r="I445" s="96">
        <f t="shared" si="139"/>
        <v>0</v>
      </c>
      <c r="J445" s="96">
        <f t="shared" si="139"/>
        <v>0</v>
      </c>
      <c r="K445" s="96">
        <f t="shared" si="139"/>
        <v>0</v>
      </c>
      <c r="L445" s="96">
        <f t="shared" si="139"/>
        <v>0</v>
      </c>
      <c r="M445" s="96">
        <f t="shared" si="139"/>
        <v>0</v>
      </c>
      <c r="N445" s="96">
        <f t="shared" si="139"/>
        <v>0</v>
      </c>
      <c r="O445" s="96">
        <f t="shared" si="139"/>
        <v>0</v>
      </c>
      <c r="P445" s="96">
        <f t="shared" si="139"/>
        <v>0</v>
      </c>
      <c r="Q445" s="96">
        <f t="shared" si="139"/>
        <v>0</v>
      </c>
      <c r="R445" s="96">
        <f t="shared" si="139"/>
        <v>0</v>
      </c>
      <c r="S445" s="96">
        <f t="shared" si="138"/>
        <v>0</v>
      </c>
      <c r="T445" s="96">
        <f t="shared" si="138"/>
        <v>0</v>
      </c>
      <c r="U445" s="105"/>
      <c r="V445" s="99"/>
      <c r="W445" s="99"/>
      <c r="X445" s="99"/>
      <c r="Y445" s="99"/>
      <c r="Z445" s="99"/>
      <c r="AA445" s="99"/>
      <c r="AB445" s="99"/>
      <c r="AC445" s="99"/>
      <c r="AD445" s="99"/>
      <c r="AE445" s="99"/>
      <c r="AF445" s="99"/>
      <c r="AG445" s="99"/>
      <c r="AH445" s="99"/>
      <c r="AI445" s="101"/>
      <c r="AJ445" s="99"/>
      <c r="AK445" s="64"/>
    </row>
    <row r="446" spans="1:37" s="65" customFormat="1" x14ac:dyDescent="0.25">
      <c r="A446" s="99"/>
      <c r="B446" s="99"/>
      <c r="C446" s="99"/>
      <c r="D446" s="99"/>
      <c r="E446" s="99"/>
      <c r="F446" s="89" t="s">
        <v>17</v>
      </c>
      <c r="G446" s="96">
        <f t="shared" si="139"/>
        <v>0</v>
      </c>
      <c r="H446" s="96">
        <f t="shared" si="139"/>
        <v>0</v>
      </c>
      <c r="I446" s="96">
        <f t="shared" si="139"/>
        <v>0</v>
      </c>
      <c r="J446" s="96">
        <f t="shared" si="139"/>
        <v>0</v>
      </c>
      <c r="K446" s="96">
        <f t="shared" si="139"/>
        <v>0</v>
      </c>
      <c r="L446" s="96">
        <f t="shared" si="139"/>
        <v>0</v>
      </c>
      <c r="M446" s="96">
        <f t="shared" si="139"/>
        <v>0</v>
      </c>
      <c r="N446" s="96">
        <f t="shared" si="139"/>
        <v>0</v>
      </c>
      <c r="O446" s="96">
        <f t="shared" si="139"/>
        <v>0</v>
      </c>
      <c r="P446" s="96">
        <f t="shared" si="139"/>
        <v>0</v>
      </c>
      <c r="Q446" s="96">
        <f t="shared" si="139"/>
        <v>0</v>
      </c>
      <c r="R446" s="96">
        <f t="shared" si="139"/>
        <v>0</v>
      </c>
      <c r="S446" s="96">
        <f t="shared" si="138"/>
        <v>0</v>
      </c>
      <c r="T446" s="96">
        <f t="shared" si="138"/>
        <v>0</v>
      </c>
      <c r="U446" s="105"/>
      <c r="V446" s="99"/>
      <c r="W446" s="99"/>
      <c r="X446" s="99"/>
      <c r="Y446" s="99"/>
      <c r="Z446" s="99"/>
      <c r="AA446" s="99"/>
      <c r="AB446" s="99"/>
      <c r="AC446" s="99"/>
      <c r="AD446" s="99"/>
      <c r="AE446" s="99"/>
      <c r="AF446" s="99"/>
      <c r="AG446" s="99"/>
      <c r="AH446" s="99"/>
      <c r="AI446" s="102"/>
      <c r="AJ446" s="99"/>
      <c r="AK446" s="64"/>
    </row>
    <row r="447" spans="1:37" s="69" customFormat="1" ht="15" customHeight="1" x14ac:dyDescent="0.25">
      <c r="A447" s="103" t="s">
        <v>42</v>
      </c>
      <c r="B447" s="103"/>
      <c r="C447" s="103"/>
      <c r="D447" s="103"/>
      <c r="E447" s="103"/>
      <c r="F447" s="89" t="s">
        <v>12</v>
      </c>
      <c r="G447" s="96">
        <f t="shared" ref="G447:T452" si="140">G73+G160+G248+G312+G441</f>
        <v>146679585.78999999</v>
      </c>
      <c r="H447" s="96">
        <f t="shared" si="140"/>
        <v>6693532.8500000006</v>
      </c>
      <c r="I447" s="96">
        <f t="shared" si="140"/>
        <v>8775718.9299999997</v>
      </c>
      <c r="J447" s="96">
        <f t="shared" si="140"/>
        <v>6241064.5299999993</v>
      </c>
      <c r="K447" s="96">
        <f t="shared" si="140"/>
        <v>10707085.949999999</v>
      </c>
      <c r="L447" s="96">
        <f t="shared" si="140"/>
        <v>6579062.3899999997</v>
      </c>
      <c r="M447" s="96">
        <f t="shared" si="140"/>
        <v>6894016.71</v>
      </c>
      <c r="N447" s="96">
        <f t="shared" si="140"/>
        <v>17354646.140000001</v>
      </c>
      <c r="O447" s="96">
        <f t="shared" si="140"/>
        <v>23643128.34</v>
      </c>
      <c r="P447" s="96">
        <f t="shared" si="140"/>
        <v>9362754.5299999993</v>
      </c>
      <c r="Q447" s="96">
        <f t="shared" si="140"/>
        <v>18611458.390000001</v>
      </c>
      <c r="R447" s="96">
        <f t="shared" si="140"/>
        <v>15350917.490000004</v>
      </c>
      <c r="S447" s="96">
        <f t="shared" si="140"/>
        <v>8475510.1399999987</v>
      </c>
      <c r="T447" s="96">
        <f t="shared" si="140"/>
        <v>8294706.71</v>
      </c>
      <c r="U447" s="99"/>
      <c r="V447" s="104"/>
      <c r="W447" s="99"/>
      <c r="X447" s="104"/>
      <c r="Y447" s="99"/>
      <c r="Z447" s="99"/>
      <c r="AA447" s="103"/>
      <c r="AB447" s="103"/>
      <c r="AC447" s="103"/>
      <c r="AD447" s="103"/>
      <c r="AE447" s="99"/>
      <c r="AF447" s="99"/>
      <c r="AG447" s="99"/>
      <c r="AH447" s="99"/>
      <c r="AI447" s="100"/>
      <c r="AJ447" s="99"/>
      <c r="AK447" s="68"/>
    </row>
    <row r="448" spans="1:37" s="69" customFormat="1" ht="28.5" x14ac:dyDescent="0.25">
      <c r="A448" s="103"/>
      <c r="B448" s="103"/>
      <c r="C448" s="103"/>
      <c r="D448" s="103"/>
      <c r="E448" s="103"/>
      <c r="F448" s="89" t="s">
        <v>13</v>
      </c>
      <c r="G448" s="96">
        <f t="shared" si="140"/>
        <v>146679585.78999999</v>
      </c>
      <c r="H448" s="96">
        <f t="shared" si="140"/>
        <v>6693532.8500000006</v>
      </c>
      <c r="I448" s="96">
        <f t="shared" si="140"/>
        <v>8775718.9299999997</v>
      </c>
      <c r="J448" s="96">
        <f t="shared" si="140"/>
        <v>6241064.5299999993</v>
      </c>
      <c r="K448" s="96">
        <f t="shared" si="140"/>
        <v>10707085.949999999</v>
      </c>
      <c r="L448" s="96">
        <f t="shared" si="140"/>
        <v>6579062.3899999997</v>
      </c>
      <c r="M448" s="96">
        <f t="shared" si="140"/>
        <v>6894016.71</v>
      </c>
      <c r="N448" s="96">
        <f t="shared" si="140"/>
        <v>17354646.140000001</v>
      </c>
      <c r="O448" s="96">
        <f t="shared" si="140"/>
        <v>23643128.34</v>
      </c>
      <c r="P448" s="96">
        <f t="shared" si="140"/>
        <v>9362754.5299999993</v>
      </c>
      <c r="Q448" s="96">
        <f t="shared" si="140"/>
        <v>18611458.390000001</v>
      </c>
      <c r="R448" s="96">
        <f t="shared" si="140"/>
        <v>15350917.490000004</v>
      </c>
      <c r="S448" s="96">
        <f t="shared" si="140"/>
        <v>8475510.1399999987</v>
      </c>
      <c r="T448" s="96">
        <f t="shared" si="140"/>
        <v>8294706.71</v>
      </c>
      <c r="U448" s="99"/>
      <c r="V448" s="104"/>
      <c r="W448" s="99"/>
      <c r="X448" s="104"/>
      <c r="Y448" s="99"/>
      <c r="Z448" s="99"/>
      <c r="AA448" s="103"/>
      <c r="AB448" s="103"/>
      <c r="AC448" s="103"/>
      <c r="AD448" s="103"/>
      <c r="AE448" s="99"/>
      <c r="AF448" s="99"/>
      <c r="AG448" s="99"/>
      <c r="AH448" s="99"/>
      <c r="AI448" s="101"/>
      <c r="AJ448" s="99"/>
      <c r="AK448" s="68"/>
    </row>
    <row r="449" spans="1:37" s="69" customFormat="1" ht="31.5" customHeight="1" x14ac:dyDescent="0.25">
      <c r="A449" s="103"/>
      <c r="B449" s="103"/>
      <c r="C449" s="103"/>
      <c r="D449" s="103"/>
      <c r="E449" s="103"/>
      <c r="F449" s="89" t="s">
        <v>14</v>
      </c>
      <c r="G449" s="96">
        <f t="shared" si="140"/>
        <v>101849740.35000001</v>
      </c>
      <c r="H449" s="96">
        <f t="shared" si="140"/>
        <v>6592427.8500000006</v>
      </c>
      <c r="I449" s="96">
        <f t="shared" si="140"/>
        <v>7371719.5200000005</v>
      </c>
      <c r="J449" s="96">
        <f t="shared" si="140"/>
        <v>6136371.5299999993</v>
      </c>
      <c r="K449" s="96">
        <f t="shared" si="140"/>
        <v>10605903.949999999</v>
      </c>
      <c r="L449" s="96">
        <f t="shared" si="140"/>
        <v>6463324.3899999997</v>
      </c>
      <c r="M449" s="96">
        <f t="shared" si="140"/>
        <v>2118879.9899999998</v>
      </c>
      <c r="N449" s="96">
        <f t="shared" si="140"/>
        <v>2514610.2300000004</v>
      </c>
      <c r="O449" s="96">
        <f t="shared" si="140"/>
        <v>10749815.700000001</v>
      </c>
      <c r="P449" s="96">
        <f t="shared" si="140"/>
        <v>9217418.5299999993</v>
      </c>
      <c r="Q449" s="96">
        <f t="shared" si="140"/>
        <v>10743343.65</v>
      </c>
      <c r="R449" s="96">
        <f t="shared" si="140"/>
        <v>13087521.510000004</v>
      </c>
      <c r="S449" s="96">
        <f t="shared" si="140"/>
        <v>8260322.1399999997</v>
      </c>
      <c r="T449" s="96">
        <f t="shared" si="140"/>
        <v>8060021.71</v>
      </c>
      <c r="U449" s="99"/>
      <c r="V449" s="104"/>
      <c r="W449" s="99"/>
      <c r="X449" s="104"/>
      <c r="Y449" s="99"/>
      <c r="Z449" s="99"/>
      <c r="AA449" s="103"/>
      <c r="AB449" s="103"/>
      <c r="AC449" s="103"/>
      <c r="AD449" s="103"/>
      <c r="AE449" s="99"/>
      <c r="AF449" s="99"/>
      <c r="AG449" s="99"/>
      <c r="AH449" s="99"/>
      <c r="AI449" s="101"/>
      <c r="AJ449" s="99"/>
      <c r="AK449" s="68"/>
    </row>
    <row r="450" spans="1:37" s="69" customFormat="1" ht="30" customHeight="1" x14ac:dyDescent="0.25">
      <c r="A450" s="103"/>
      <c r="B450" s="103"/>
      <c r="C450" s="103"/>
      <c r="D450" s="103"/>
      <c r="E450" s="103"/>
      <c r="F450" s="89" t="s">
        <v>15</v>
      </c>
      <c r="G450" s="96">
        <f t="shared" si="140"/>
        <v>44829845.439999998</v>
      </c>
      <c r="H450" s="96">
        <f t="shared" si="140"/>
        <v>101105</v>
      </c>
      <c r="I450" s="96">
        <f t="shared" si="140"/>
        <v>1403999.4100000001</v>
      </c>
      <c r="J450" s="96">
        <f t="shared" si="140"/>
        <v>104693</v>
      </c>
      <c r="K450" s="96">
        <f t="shared" si="140"/>
        <v>101182</v>
      </c>
      <c r="L450" s="96">
        <f t="shared" si="140"/>
        <v>115738</v>
      </c>
      <c r="M450" s="96">
        <f t="shared" si="140"/>
        <v>4775136.72</v>
      </c>
      <c r="N450" s="96">
        <f t="shared" si="140"/>
        <v>14840035.91</v>
      </c>
      <c r="O450" s="96">
        <f t="shared" si="140"/>
        <v>12893312.640000001</v>
      </c>
      <c r="P450" s="96">
        <f t="shared" si="140"/>
        <v>145336</v>
      </c>
      <c r="Q450" s="96">
        <f t="shared" si="140"/>
        <v>7868114.7399999993</v>
      </c>
      <c r="R450" s="96">
        <f t="shared" si="140"/>
        <v>2263395.98</v>
      </c>
      <c r="S450" s="96">
        <f t="shared" si="140"/>
        <v>215188</v>
      </c>
      <c r="T450" s="96">
        <f t="shared" si="140"/>
        <v>234685</v>
      </c>
      <c r="U450" s="99"/>
      <c r="V450" s="104"/>
      <c r="W450" s="99"/>
      <c r="X450" s="104"/>
      <c r="Y450" s="99"/>
      <c r="Z450" s="99"/>
      <c r="AA450" s="103"/>
      <c r="AB450" s="103"/>
      <c r="AC450" s="103"/>
      <c r="AD450" s="103"/>
      <c r="AE450" s="99"/>
      <c r="AF450" s="99"/>
      <c r="AG450" s="99"/>
      <c r="AH450" s="99"/>
      <c r="AI450" s="101"/>
      <c r="AJ450" s="99"/>
      <c r="AK450" s="68"/>
    </row>
    <row r="451" spans="1:37" s="69" customFormat="1" ht="28.5" x14ac:dyDescent="0.25">
      <c r="A451" s="103"/>
      <c r="B451" s="103"/>
      <c r="C451" s="103"/>
      <c r="D451" s="103"/>
      <c r="E451" s="103"/>
      <c r="F451" s="89" t="s">
        <v>16</v>
      </c>
      <c r="G451" s="96">
        <f t="shared" si="140"/>
        <v>0</v>
      </c>
      <c r="H451" s="96">
        <f t="shared" si="140"/>
        <v>0</v>
      </c>
      <c r="I451" s="96">
        <f t="shared" si="140"/>
        <v>0</v>
      </c>
      <c r="J451" s="96">
        <f t="shared" si="140"/>
        <v>0</v>
      </c>
      <c r="K451" s="96">
        <f t="shared" si="140"/>
        <v>0</v>
      </c>
      <c r="L451" s="96">
        <f t="shared" si="140"/>
        <v>0</v>
      </c>
      <c r="M451" s="96">
        <f t="shared" si="140"/>
        <v>0</v>
      </c>
      <c r="N451" s="96">
        <f t="shared" si="140"/>
        <v>0</v>
      </c>
      <c r="O451" s="96">
        <f t="shared" si="140"/>
        <v>0</v>
      </c>
      <c r="P451" s="96">
        <f t="shared" si="140"/>
        <v>0</v>
      </c>
      <c r="Q451" s="96">
        <f t="shared" si="140"/>
        <v>0</v>
      </c>
      <c r="R451" s="96">
        <f t="shared" si="140"/>
        <v>0</v>
      </c>
      <c r="S451" s="96">
        <f t="shared" si="140"/>
        <v>0</v>
      </c>
      <c r="T451" s="96">
        <f t="shared" si="140"/>
        <v>0</v>
      </c>
      <c r="U451" s="99"/>
      <c r="V451" s="104"/>
      <c r="W451" s="99"/>
      <c r="X451" s="104"/>
      <c r="Y451" s="99"/>
      <c r="Z451" s="99"/>
      <c r="AA451" s="103"/>
      <c r="AB451" s="103"/>
      <c r="AC451" s="103"/>
      <c r="AD451" s="103"/>
      <c r="AE451" s="99"/>
      <c r="AF451" s="99"/>
      <c r="AG451" s="99"/>
      <c r="AH451" s="99"/>
      <c r="AI451" s="101"/>
      <c r="AJ451" s="99"/>
      <c r="AK451" s="68"/>
    </row>
    <row r="452" spans="1:37" s="69" customFormat="1" ht="19.5" customHeight="1" x14ac:dyDescent="0.25">
      <c r="A452" s="103"/>
      <c r="B452" s="103"/>
      <c r="C452" s="103"/>
      <c r="D452" s="103"/>
      <c r="E452" s="103"/>
      <c r="F452" s="89" t="s">
        <v>17</v>
      </c>
      <c r="G452" s="96">
        <f t="shared" si="140"/>
        <v>0</v>
      </c>
      <c r="H452" s="96">
        <f t="shared" si="140"/>
        <v>0</v>
      </c>
      <c r="I452" s="96">
        <f t="shared" si="140"/>
        <v>0</v>
      </c>
      <c r="J452" s="96">
        <f t="shared" si="140"/>
        <v>0</v>
      </c>
      <c r="K452" s="96">
        <f t="shared" si="140"/>
        <v>0</v>
      </c>
      <c r="L452" s="96">
        <f t="shared" si="140"/>
        <v>0</v>
      </c>
      <c r="M452" s="96">
        <f t="shared" si="140"/>
        <v>0</v>
      </c>
      <c r="N452" s="96">
        <f t="shared" si="140"/>
        <v>0</v>
      </c>
      <c r="O452" s="96">
        <f t="shared" si="140"/>
        <v>0</v>
      </c>
      <c r="P452" s="96">
        <f t="shared" si="140"/>
        <v>0</v>
      </c>
      <c r="Q452" s="96">
        <f t="shared" si="140"/>
        <v>0</v>
      </c>
      <c r="R452" s="96">
        <f t="shared" si="140"/>
        <v>0</v>
      </c>
      <c r="S452" s="96">
        <f t="shared" si="140"/>
        <v>0</v>
      </c>
      <c r="T452" s="96">
        <f t="shared" si="140"/>
        <v>0</v>
      </c>
      <c r="U452" s="99"/>
      <c r="V452" s="104"/>
      <c r="W452" s="99"/>
      <c r="X452" s="104"/>
      <c r="Y452" s="99"/>
      <c r="Z452" s="99"/>
      <c r="AA452" s="103"/>
      <c r="AB452" s="103"/>
      <c r="AC452" s="103"/>
      <c r="AD452" s="103"/>
      <c r="AE452" s="99"/>
      <c r="AF452" s="99"/>
      <c r="AG452" s="99"/>
      <c r="AH452" s="99"/>
      <c r="AI452" s="102"/>
      <c r="AJ452" s="99"/>
      <c r="AK452" s="68"/>
    </row>
    <row r="453" spans="1:37" x14ac:dyDescent="0.25">
      <c r="A453" s="9"/>
      <c r="B453" s="39"/>
      <c r="C453" s="40"/>
      <c r="D453" s="40"/>
      <c r="E453" s="9"/>
      <c r="F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J453" s="9"/>
    </row>
    <row r="454" spans="1:37" x14ac:dyDescent="0.25">
      <c r="A454" s="9"/>
      <c r="B454" s="39"/>
      <c r="C454" s="40"/>
      <c r="D454" s="40"/>
      <c r="E454" s="9"/>
      <c r="F454" s="9"/>
      <c r="P454" s="10"/>
      <c r="Q454" s="11"/>
      <c r="R454" s="11"/>
      <c r="S454" s="11"/>
      <c r="T454" s="11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J454" s="9"/>
    </row>
    <row r="455" spans="1:37" x14ac:dyDescent="0.25">
      <c r="A455" s="9"/>
      <c r="B455" s="39"/>
      <c r="C455" s="40"/>
      <c r="D455" s="40"/>
      <c r="E455" s="9"/>
      <c r="F455" s="9"/>
      <c r="O455" s="10"/>
      <c r="P455" s="10"/>
      <c r="Q455" s="10"/>
      <c r="R455" s="10"/>
      <c r="S455" s="10"/>
      <c r="T455" s="10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J455" s="9"/>
    </row>
    <row r="456" spans="1:37" x14ac:dyDescent="0.25">
      <c r="O456" s="10"/>
      <c r="P456" s="10"/>
      <c r="Q456" s="10"/>
      <c r="R456" s="10"/>
      <c r="S456" s="10"/>
      <c r="T456" s="10"/>
    </row>
  </sheetData>
  <mergeCells count="1406">
    <mergeCell ref="AG447:AG452"/>
    <mergeCell ref="AH447:AH452"/>
    <mergeCell ref="AI447:AI452"/>
    <mergeCell ref="AJ447:AJ452"/>
    <mergeCell ref="AA447:AA452"/>
    <mergeCell ref="AB447:AB452"/>
    <mergeCell ref="AC447:AC452"/>
    <mergeCell ref="AD447:AD452"/>
    <mergeCell ref="AE447:AE452"/>
    <mergeCell ref="AF447:AF452"/>
    <mergeCell ref="AH441:AH446"/>
    <mergeCell ref="AI441:AI446"/>
    <mergeCell ref="AJ441:AJ446"/>
    <mergeCell ref="A447:E452"/>
    <mergeCell ref="U447:U452"/>
    <mergeCell ref="V447:V452"/>
    <mergeCell ref="W447:W452"/>
    <mergeCell ref="X447:X452"/>
    <mergeCell ref="Y447:Y452"/>
    <mergeCell ref="Z447:Z452"/>
    <mergeCell ref="AB441:AB446"/>
    <mergeCell ref="AC441:AC446"/>
    <mergeCell ref="AD441:AD446"/>
    <mergeCell ref="AE441:AE446"/>
    <mergeCell ref="AF441:AF446"/>
    <mergeCell ref="AG441:AG446"/>
    <mergeCell ref="AI435:AI440"/>
    <mergeCell ref="AJ435:AJ440"/>
    <mergeCell ref="A441:E446"/>
    <mergeCell ref="U441:U446"/>
    <mergeCell ref="V441:V446"/>
    <mergeCell ref="W441:W446"/>
    <mergeCell ref="X441:X446"/>
    <mergeCell ref="Y441:Y446"/>
    <mergeCell ref="Z441:Z446"/>
    <mergeCell ref="AA441:AA446"/>
    <mergeCell ref="AC435:AC440"/>
    <mergeCell ref="AD435:AD440"/>
    <mergeCell ref="AE435:AE440"/>
    <mergeCell ref="AF435:AF440"/>
    <mergeCell ref="AG435:AG440"/>
    <mergeCell ref="AH435:AH440"/>
    <mergeCell ref="W435:W440"/>
    <mergeCell ref="X435:X440"/>
    <mergeCell ref="Y435:Y440"/>
    <mergeCell ref="Z435:Z440"/>
    <mergeCell ref="AA435:AA440"/>
    <mergeCell ref="AB435:AB440"/>
    <mergeCell ref="AH429:AH434"/>
    <mergeCell ref="AI429:AI434"/>
    <mergeCell ref="AJ429:AJ434"/>
    <mergeCell ref="A435:A440"/>
    <mergeCell ref="B435:B440"/>
    <mergeCell ref="C435:C440"/>
    <mergeCell ref="D435:D440"/>
    <mergeCell ref="E435:E440"/>
    <mergeCell ref="U435:U440"/>
    <mergeCell ref="V435:V440"/>
    <mergeCell ref="AB429:AB434"/>
    <mergeCell ref="AC429:AC434"/>
    <mergeCell ref="AD429:AD434"/>
    <mergeCell ref="AE429:AE434"/>
    <mergeCell ref="AF429:AF434"/>
    <mergeCell ref="AG429:AG434"/>
    <mergeCell ref="V429:V434"/>
    <mergeCell ref="W429:W434"/>
    <mergeCell ref="X429:X434"/>
    <mergeCell ref="Y429:Y434"/>
    <mergeCell ref="Z429:Z434"/>
    <mergeCell ref="AA429:AA434"/>
    <mergeCell ref="A429:A434"/>
    <mergeCell ref="B429:B434"/>
    <mergeCell ref="C429:C434"/>
    <mergeCell ref="D429:D434"/>
    <mergeCell ref="E429:E434"/>
    <mergeCell ref="U429:U434"/>
    <mergeCell ref="AE423:AE428"/>
    <mergeCell ref="AF423:AF428"/>
    <mergeCell ref="AG423:AG428"/>
    <mergeCell ref="AH423:AH428"/>
    <mergeCell ref="AI423:AI428"/>
    <mergeCell ref="AJ423:AJ428"/>
    <mergeCell ref="Y423:Y428"/>
    <mergeCell ref="Z423:Z428"/>
    <mergeCell ref="AA423:AA428"/>
    <mergeCell ref="AB423:AB428"/>
    <mergeCell ref="AC423:AC428"/>
    <mergeCell ref="AD423:AD428"/>
    <mergeCell ref="AJ417:AJ422"/>
    <mergeCell ref="A423:A428"/>
    <mergeCell ref="B423:B428"/>
    <mergeCell ref="C423:C428"/>
    <mergeCell ref="D423:D428"/>
    <mergeCell ref="E423:E428"/>
    <mergeCell ref="U423:U428"/>
    <mergeCell ref="V423:V428"/>
    <mergeCell ref="W423:W428"/>
    <mergeCell ref="X423:X428"/>
    <mergeCell ref="AD417:AD422"/>
    <mergeCell ref="AE417:AE422"/>
    <mergeCell ref="AF417:AF422"/>
    <mergeCell ref="AG417:AG422"/>
    <mergeCell ref="AH417:AH422"/>
    <mergeCell ref="AI417:AI422"/>
    <mergeCell ref="X417:X422"/>
    <mergeCell ref="Y417:Y422"/>
    <mergeCell ref="Z417:Z422"/>
    <mergeCell ref="AA417:AA422"/>
    <mergeCell ref="AB417:AB422"/>
    <mergeCell ref="AC417:AC422"/>
    <mergeCell ref="AI411:AI416"/>
    <mergeCell ref="AJ411:AJ416"/>
    <mergeCell ref="A417:A422"/>
    <mergeCell ref="B417:B422"/>
    <mergeCell ref="C417:C422"/>
    <mergeCell ref="D417:D422"/>
    <mergeCell ref="E417:E422"/>
    <mergeCell ref="U417:U422"/>
    <mergeCell ref="V417:V422"/>
    <mergeCell ref="W417:W422"/>
    <mergeCell ref="AC411:AC416"/>
    <mergeCell ref="AD411:AD416"/>
    <mergeCell ref="AE411:AE416"/>
    <mergeCell ref="AF411:AF416"/>
    <mergeCell ref="AG411:AG416"/>
    <mergeCell ref="AH411:AH416"/>
    <mergeCell ref="W411:W416"/>
    <mergeCell ref="X411:X416"/>
    <mergeCell ref="Y411:Y416"/>
    <mergeCell ref="Z411:Z416"/>
    <mergeCell ref="AA411:AA416"/>
    <mergeCell ref="AB411:AB416"/>
    <mergeCell ref="AH405:AH410"/>
    <mergeCell ref="AI405:AI410"/>
    <mergeCell ref="AJ405:AJ410"/>
    <mergeCell ref="A411:A416"/>
    <mergeCell ref="B411:B416"/>
    <mergeCell ref="C411:C416"/>
    <mergeCell ref="D411:D416"/>
    <mergeCell ref="E411:E416"/>
    <mergeCell ref="U411:U416"/>
    <mergeCell ref="V411:V416"/>
    <mergeCell ref="AB405:AB410"/>
    <mergeCell ref="AC405:AC410"/>
    <mergeCell ref="AD405:AD410"/>
    <mergeCell ref="AE405:AE410"/>
    <mergeCell ref="AF405:AF410"/>
    <mergeCell ref="AG405:AG410"/>
    <mergeCell ref="V405:V410"/>
    <mergeCell ref="W405:W410"/>
    <mergeCell ref="X405:X410"/>
    <mergeCell ref="Y405:Y410"/>
    <mergeCell ref="Z405:Z410"/>
    <mergeCell ref="AA405:AA410"/>
    <mergeCell ref="A405:A410"/>
    <mergeCell ref="B405:B410"/>
    <mergeCell ref="C405:C410"/>
    <mergeCell ref="D405:D410"/>
    <mergeCell ref="E405:E410"/>
    <mergeCell ref="U405:U410"/>
    <mergeCell ref="AE399:AE404"/>
    <mergeCell ref="AF399:AF404"/>
    <mergeCell ref="AG399:AG404"/>
    <mergeCell ref="AH399:AH404"/>
    <mergeCell ref="AI399:AI404"/>
    <mergeCell ref="AJ399:AJ404"/>
    <mergeCell ref="Y399:Y404"/>
    <mergeCell ref="Z399:Z404"/>
    <mergeCell ref="AA399:AA404"/>
    <mergeCell ref="AB399:AB404"/>
    <mergeCell ref="AC399:AC404"/>
    <mergeCell ref="AD399:AD404"/>
    <mergeCell ref="AJ393:AJ398"/>
    <mergeCell ref="A399:A404"/>
    <mergeCell ref="B399:B404"/>
    <mergeCell ref="C399:C404"/>
    <mergeCell ref="D399:D404"/>
    <mergeCell ref="E399:E404"/>
    <mergeCell ref="U399:U404"/>
    <mergeCell ref="V399:V404"/>
    <mergeCell ref="W399:W404"/>
    <mergeCell ref="X399:X404"/>
    <mergeCell ref="AD393:AD398"/>
    <mergeCell ref="AE393:AE398"/>
    <mergeCell ref="AF393:AF398"/>
    <mergeCell ref="AG393:AG398"/>
    <mergeCell ref="AH393:AH398"/>
    <mergeCell ref="AI393:AI398"/>
    <mergeCell ref="X393:X398"/>
    <mergeCell ref="Y393:Y398"/>
    <mergeCell ref="Z393:Z398"/>
    <mergeCell ref="AA393:AA398"/>
    <mergeCell ref="AB393:AB398"/>
    <mergeCell ref="AC393:AC398"/>
    <mergeCell ref="AI387:AI392"/>
    <mergeCell ref="AJ387:AJ392"/>
    <mergeCell ref="A393:A398"/>
    <mergeCell ref="B393:B398"/>
    <mergeCell ref="C393:C398"/>
    <mergeCell ref="D393:D398"/>
    <mergeCell ref="E393:E398"/>
    <mergeCell ref="U393:U398"/>
    <mergeCell ref="V393:V398"/>
    <mergeCell ref="W393:W398"/>
    <mergeCell ref="AC387:AC392"/>
    <mergeCell ref="AD387:AD392"/>
    <mergeCell ref="AE387:AE392"/>
    <mergeCell ref="AF387:AF392"/>
    <mergeCell ref="AG387:AG392"/>
    <mergeCell ref="AH387:AH392"/>
    <mergeCell ref="W387:W392"/>
    <mergeCell ref="X387:X392"/>
    <mergeCell ref="Y387:Y392"/>
    <mergeCell ref="Z387:Z392"/>
    <mergeCell ref="AA387:AA392"/>
    <mergeCell ref="AB387:AB392"/>
    <mergeCell ref="AH381:AH386"/>
    <mergeCell ref="AI381:AI386"/>
    <mergeCell ref="AJ381:AJ386"/>
    <mergeCell ref="A387:A392"/>
    <mergeCell ref="B387:B392"/>
    <mergeCell ref="C387:C392"/>
    <mergeCell ref="D387:D392"/>
    <mergeCell ref="E387:E392"/>
    <mergeCell ref="U387:U392"/>
    <mergeCell ref="V387:V392"/>
    <mergeCell ref="AB381:AB386"/>
    <mergeCell ref="AC381:AC386"/>
    <mergeCell ref="AD381:AD386"/>
    <mergeCell ref="AE381:AE386"/>
    <mergeCell ref="AF381:AF386"/>
    <mergeCell ref="AG381:AG386"/>
    <mergeCell ref="V381:V386"/>
    <mergeCell ref="W381:W386"/>
    <mergeCell ref="X381:X386"/>
    <mergeCell ref="Y381:Y386"/>
    <mergeCell ref="Z381:Z386"/>
    <mergeCell ref="AA381:AA386"/>
    <mergeCell ref="A381:A386"/>
    <mergeCell ref="B381:B386"/>
    <mergeCell ref="C381:C386"/>
    <mergeCell ref="D381:D386"/>
    <mergeCell ref="E381:E386"/>
    <mergeCell ref="U381:U386"/>
    <mergeCell ref="AE375:AE380"/>
    <mergeCell ref="AF375:AF380"/>
    <mergeCell ref="AG375:AG380"/>
    <mergeCell ref="AH375:AH380"/>
    <mergeCell ref="AI375:AI380"/>
    <mergeCell ref="AJ375:AJ380"/>
    <mergeCell ref="Y375:Y380"/>
    <mergeCell ref="Z375:Z380"/>
    <mergeCell ref="AA375:AA380"/>
    <mergeCell ref="AB375:AB380"/>
    <mergeCell ref="AC375:AC380"/>
    <mergeCell ref="AD375:AD380"/>
    <mergeCell ref="AJ369:AJ374"/>
    <mergeCell ref="A375:A380"/>
    <mergeCell ref="B375:B380"/>
    <mergeCell ref="C375:C380"/>
    <mergeCell ref="D375:D380"/>
    <mergeCell ref="E375:E380"/>
    <mergeCell ref="U375:U380"/>
    <mergeCell ref="V375:V380"/>
    <mergeCell ref="W375:W380"/>
    <mergeCell ref="X375:X380"/>
    <mergeCell ref="AD369:AD374"/>
    <mergeCell ref="AE369:AE374"/>
    <mergeCell ref="AF369:AF374"/>
    <mergeCell ref="AG369:AG374"/>
    <mergeCell ref="AH369:AH374"/>
    <mergeCell ref="AI369:AI374"/>
    <mergeCell ref="X369:X374"/>
    <mergeCell ref="Y369:Y374"/>
    <mergeCell ref="Z369:Z374"/>
    <mergeCell ref="AA369:AA374"/>
    <mergeCell ref="AB369:AB374"/>
    <mergeCell ref="AC369:AC374"/>
    <mergeCell ref="AI363:AI368"/>
    <mergeCell ref="AJ363:AJ368"/>
    <mergeCell ref="A369:A374"/>
    <mergeCell ref="B369:B374"/>
    <mergeCell ref="C369:C374"/>
    <mergeCell ref="D369:D374"/>
    <mergeCell ref="E369:E374"/>
    <mergeCell ref="U369:U374"/>
    <mergeCell ref="V369:V374"/>
    <mergeCell ref="W369:W374"/>
    <mergeCell ref="AC363:AC368"/>
    <mergeCell ref="AD363:AD368"/>
    <mergeCell ref="AE363:AE368"/>
    <mergeCell ref="AF363:AF368"/>
    <mergeCell ref="AG363:AG368"/>
    <mergeCell ref="AH363:AH368"/>
    <mergeCell ref="W363:W368"/>
    <mergeCell ref="X363:X368"/>
    <mergeCell ref="Y363:Y368"/>
    <mergeCell ref="Z363:Z368"/>
    <mergeCell ref="AA363:AA368"/>
    <mergeCell ref="AB363:AB368"/>
    <mergeCell ref="AH357:AH362"/>
    <mergeCell ref="AI357:AI362"/>
    <mergeCell ref="AJ357:AJ362"/>
    <mergeCell ref="A363:A368"/>
    <mergeCell ref="B363:B368"/>
    <mergeCell ref="C363:C368"/>
    <mergeCell ref="D363:D368"/>
    <mergeCell ref="E363:E368"/>
    <mergeCell ref="U363:U368"/>
    <mergeCell ref="V363:V368"/>
    <mergeCell ref="AB357:AB362"/>
    <mergeCell ref="AC357:AC362"/>
    <mergeCell ref="AD357:AD362"/>
    <mergeCell ref="AE357:AE362"/>
    <mergeCell ref="AF357:AF362"/>
    <mergeCell ref="AG357:AG362"/>
    <mergeCell ref="V357:V362"/>
    <mergeCell ref="W357:W362"/>
    <mergeCell ref="X357:X362"/>
    <mergeCell ref="Y357:Y362"/>
    <mergeCell ref="Z357:Z362"/>
    <mergeCell ref="AA357:AA362"/>
    <mergeCell ref="A357:A362"/>
    <mergeCell ref="B357:B362"/>
    <mergeCell ref="C357:C362"/>
    <mergeCell ref="D357:D362"/>
    <mergeCell ref="E357:E362"/>
    <mergeCell ref="U357:U362"/>
    <mergeCell ref="AE351:AE356"/>
    <mergeCell ref="AF351:AF356"/>
    <mergeCell ref="AG351:AG356"/>
    <mergeCell ref="AH351:AH356"/>
    <mergeCell ref="AI351:AI356"/>
    <mergeCell ref="AJ351:AJ356"/>
    <mergeCell ref="Y351:Y356"/>
    <mergeCell ref="Z351:Z356"/>
    <mergeCell ref="AA351:AA356"/>
    <mergeCell ref="AB351:AB356"/>
    <mergeCell ref="AC351:AC356"/>
    <mergeCell ref="AD351:AD356"/>
    <mergeCell ref="AJ345:AJ350"/>
    <mergeCell ref="A351:A356"/>
    <mergeCell ref="B351:B356"/>
    <mergeCell ref="C351:C356"/>
    <mergeCell ref="D351:D356"/>
    <mergeCell ref="E351:E356"/>
    <mergeCell ref="U351:U356"/>
    <mergeCell ref="V351:V356"/>
    <mergeCell ref="W351:W356"/>
    <mergeCell ref="X351:X356"/>
    <mergeCell ref="AD345:AD350"/>
    <mergeCell ref="AE345:AE350"/>
    <mergeCell ref="AF345:AF350"/>
    <mergeCell ref="AG345:AG350"/>
    <mergeCell ref="AH345:AH350"/>
    <mergeCell ref="AI345:AI350"/>
    <mergeCell ref="X345:X350"/>
    <mergeCell ref="Y345:Y350"/>
    <mergeCell ref="Z345:Z350"/>
    <mergeCell ref="AA345:AA350"/>
    <mergeCell ref="AB345:AB350"/>
    <mergeCell ref="AC345:AC350"/>
    <mergeCell ref="AI339:AI344"/>
    <mergeCell ref="AJ339:AJ344"/>
    <mergeCell ref="A345:A350"/>
    <mergeCell ref="B345:B350"/>
    <mergeCell ref="C345:C350"/>
    <mergeCell ref="D345:D350"/>
    <mergeCell ref="E345:E350"/>
    <mergeCell ref="U345:U350"/>
    <mergeCell ref="V345:V350"/>
    <mergeCell ref="W345:W350"/>
    <mergeCell ref="AC339:AC344"/>
    <mergeCell ref="AD339:AD344"/>
    <mergeCell ref="AE339:AE344"/>
    <mergeCell ref="AF339:AF344"/>
    <mergeCell ref="AG339:AG344"/>
    <mergeCell ref="AH339:AH344"/>
    <mergeCell ref="W339:W344"/>
    <mergeCell ref="X339:X344"/>
    <mergeCell ref="Y339:Y344"/>
    <mergeCell ref="Z339:Z344"/>
    <mergeCell ref="AA339:AA344"/>
    <mergeCell ref="AB339:AB344"/>
    <mergeCell ref="AH333:AH338"/>
    <mergeCell ref="AI333:AI338"/>
    <mergeCell ref="AJ333:AJ338"/>
    <mergeCell ref="A339:A344"/>
    <mergeCell ref="B339:B344"/>
    <mergeCell ref="C339:C344"/>
    <mergeCell ref="D339:D344"/>
    <mergeCell ref="E339:E344"/>
    <mergeCell ref="U339:U344"/>
    <mergeCell ref="V339:V344"/>
    <mergeCell ref="AB333:AB338"/>
    <mergeCell ref="AC333:AC338"/>
    <mergeCell ref="AD333:AD338"/>
    <mergeCell ref="AE333:AE338"/>
    <mergeCell ref="AF333:AF338"/>
    <mergeCell ref="AG333:AG338"/>
    <mergeCell ref="V333:V338"/>
    <mergeCell ref="W333:W338"/>
    <mergeCell ref="X333:X338"/>
    <mergeCell ref="Y333:Y338"/>
    <mergeCell ref="Z333:Z338"/>
    <mergeCell ref="AA333:AA338"/>
    <mergeCell ref="A333:A338"/>
    <mergeCell ref="B333:B338"/>
    <mergeCell ref="C333:C338"/>
    <mergeCell ref="D333:D338"/>
    <mergeCell ref="E333:E338"/>
    <mergeCell ref="U333:U338"/>
    <mergeCell ref="AE327:AE332"/>
    <mergeCell ref="AF327:AF332"/>
    <mergeCell ref="AG327:AG332"/>
    <mergeCell ref="AH327:AH332"/>
    <mergeCell ref="AI327:AI332"/>
    <mergeCell ref="AJ327:AJ332"/>
    <mergeCell ref="Y327:Y332"/>
    <mergeCell ref="Z327:Z332"/>
    <mergeCell ref="AA327:AA332"/>
    <mergeCell ref="AB327:AB332"/>
    <mergeCell ref="AC327:AC332"/>
    <mergeCell ref="AD327:AD332"/>
    <mergeCell ref="AJ321:AJ326"/>
    <mergeCell ref="A327:A332"/>
    <mergeCell ref="B327:B332"/>
    <mergeCell ref="C327:C332"/>
    <mergeCell ref="D327:D332"/>
    <mergeCell ref="E327:E332"/>
    <mergeCell ref="U327:U332"/>
    <mergeCell ref="V327:V332"/>
    <mergeCell ref="W327:W332"/>
    <mergeCell ref="X327:X332"/>
    <mergeCell ref="AD321:AD326"/>
    <mergeCell ref="AE321:AE326"/>
    <mergeCell ref="AF321:AF326"/>
    <mergeCell ref="AG321:AG326"/>
    <mergeCell ref="AH321:AH326"/>
    <mergeCell ref="AI321:AI326"/>
    <mergeCell ref="X321:X326"/>
    <mergeCell ref="Y321:Y326"/>
    <mergeCell ref="Z321:Z326"/>
    <mergeCell ref="AA321:AA326"/>
    <mergeCell ref="AB321:AB326"/>
    <mergeCell ref="AC321:AC326"/>
    <mergeCell ref="A319:AJ319"/>
    <mergeCell ref="A320:AJ320"/>
    <mergeCell ref="A321:A326"/>
    <mergeCell ref="B321:B326"/>
    <mergeCell ref="C321:C326"/>
    <mergeCell ref="D321:D326"/>
    <mergeCell ref="E321:E326"/>
    <mergeCell ref="U321:U326"/>
    <mergeCell ref="V321:V326"/>
    <mergeCell ref="W321:W326"/>
    <mergeCell ref="AF312:AF317"/>
    <mergeCell ref="AG312:AG317"/>
    <mergeCell ref="AH312:AH317"/>
    <mergeCell ref="AI312:AI317"/>
    <mergeCell ref="AJ312:AJ317"/>
    <mergeCell ref="A318:AJ318"/>
    <mergeCell ref="Z312:Z317"/>
    <mergeCell ref="AA312:AA317"/>
    <mergeCell ref="AB312:AB317"/>
    <mergeCell ref="AC312:AC317"/>
    <mergeCell ref="AD312:AD317"/>
    <mergeCell ref="AE312:AE317"/>
    <mergeCell ref="A312:E317"/>
    <mergeCell ref="U312:U317"/>
    <mergeCell ref="V312:V317"/>
    <mergeCell ref="W312:W317"/>
    <mergeCell ref="X312:X317"/>
    <mergeCell ref="Y312:Y317"/>
    <mergeCell ref="U305:U311"/>
    <mergeCell ref="V305:V311"/>
    <mergeCell ref="AG305:AG311"/>
    <mergeCell ref="AH305:AH311"/>
    <mergeCell ref="AI305:AI311"/>
    <mergeCell ref="AJ305:AJ311"/>
    <mergeCell ref="V299:V304"/>
    <mergeCell ref="AF299:AF304"/>
    <mergeCell ref="AG299:AG304"/>
    <mergeCell ref="AH299:AH304"/>
    <mergeCell ref="AJ299:AJ304"/>
    <mergeCell ref="A305:A311"/>
    <mergeCell ref="B305:B311"/>
    <mergeCell ref="C305:C311"/>
    <mergeCell ref="D305:D311"/>
    <mergeCell ref="E305:E311"/>
    <mergeCell ref="A299:A304"/>
    <mergeCell ref="B299:B304"/>
    <mergeCell ref="C299:C304"/>
    <mergeCell ref="D299:D304"/>
    <mergeCell ref="E299:E304"/>
    <mergeCell ref="U299:U304"/>
    <mergeCell ref="V293:V298"/>
    <mergeCell ref="AF293:AF298"/>
    <mergeCell ref="AG293:AG298"/>
    <mergeCell ref="AH293:AH298"/>
    <mergeCell ref="AI293:AI298"/>
    <mergeCell ref="AJ293:AJ298"/>
    <mergeCell ref="A293:A298"/>
    <mergeCell ref="B293:B298"/>
    <mergeCell ref="C293:C298"/>
    <mergeCell ref="D293:D298"/>
    <mergeCell ref="E293:E298"/>
    <mergeCell ref="U293:U298"/>
    <mergeCell ref="V287:V292"/>
    <mergeCell ref="AF287:AF292"/>
    <mergeCell ref="AG287:AG292"/>
    <mergeCell ref="AH287:AH292"/>
    <mergeCell ref="AI287:AI292"/>
    <mergeCell ref="AJ287:AJ292"/>
    <mergeCell ref="A287:A292"/>
    <mergeCell ref="B287:B292"/>
    <mergeCell ref="C287:C292"/>
    <mergeCell ref="D287:D292"/>
    <mergeCell ref="E287:E292"/>
    <mergeCell ref="U287:U292"/>
    <mergeCell ref="AE281:AE286"/>
    <mergeCell ref="AF281:AF286"/>
    <mergeCell ref="AG281:AG286"/>
    <mergeCell ref="AH281:AH286"/>
    <mergeCell ref="AI281:AI286"/>
    <mergeCell ref="AJ281:AJ286"/>
    <mergeCell ref="Y281:Y286"/>
    <mergeCell ref="Z281:Z286"/>
    <mergeCell ref="AA281:AA286"/>
    <mergeCell ref="AB281:AB286"/>
    <mergeCell ref="AC281:AC286"/>
    <mergeCell ref="AD281:AD286"/>
    <mergeCell ref="AJ275:AJ280"/>
    <mergeCell ref="A281:A286"/>
    <mergeCell ref="B281:B286"/>
    <mergeCell ref="C281:C286"/>
    <mergeCell ref="D281:D286"/>
    <mergeCell ref="E281:E286"/>
    <mergeCell ref="U281:U286"/>
    <mergeCell ref="V281:V286"/>
    <mergeCell ref="W281:W286"/>
    <mergeCell ref="X281:X286"/>
    <mergeCell ref="AD275:AD280"/>
    <mergeCell ref="AE275:AE280"/>
    <mergeCell ref="AF275:AF280"/>
    <mergeCell ref="AG275:AG280"/>
    <mergeCell ref="AH275:AH280"/>
    <mergeCell ref="AI275:AI280"/>
    <mergeCell ref="X275:X280"/>
    <mergeCell ref="Y275:Y280"/>
    <mergeCell ref="Z275:Z280"/>
    <mergeCell ref="AA275:AA280"/>
    <mergeCell ref="AB275:AB280"/>
    <mergeCell ref="AC275:AC280"/>
    <mergeCell ref="AI269:AI274"/>
    <mergeCell ref="AJ269:AJ274"/>
    <mergeCell ref="A275:A280"/>
    <mergeCell ref="B275:B280"/>
    <mergeCell ref="C275:C280"/>
    <mergeCell ref="D275:D280"/>
    <mergeCell ref="E275:E280"/>
    <mergeCell ref="U275:U280"/>
    <mergeCell ref="V275:V280"/>
    <mergeCell ref="W275:W280"/>
    <mergeCell ref="AC269:AC274"/>
    <mergeCell ref="AD269:AD274"/>
    <mergeCell ref="AE269:AE274"/>
    <mergeCell ref="AF269:AF274"/>
    <mergeCell ref="AG269:AG274"/>
    <mergeCell ref="AH269:AH274"/>
    <mergeCell ref="W269:W274"/>
    <mergeCell ref="X269:X274"/>
    <mergeCell ref="Y269:Y274"/>
    <mergeCell ref="Z269:Z274"/>
    <mergeCell ref="AA269:AA274"/>
    <mergeCell ref="AB269:AB274"/>
    <mergeCell ref="AH263:AH268"/>
    <mergeCell ref="AI263:AI268"/>
    <mergeCell ref="AJ263:AJ268"/>
    <mergeCell ref="A269:A274"/>
    <mergeCell ref="B269:B274"/>
    <mergeCell ref="C269:C274"/>
    <mergeCell ref="D269:D274"/>
    <mergeCell ref="E269:E274"/>
    <mergeCell ref="U269:U274"/>
    <mergeCell ref="V269:V274"/>
    <mergeCell ref="AB263:AB268"/>
    <mergeCell ref="AC263:AC268"/>
    <mergeCell ref="AD263:AD268"/>
    <mergeCell ref="AE263:AE268"/>
    <mergeCell ref="AF263:AF268"/>
    <mergeCell ref="AG263:AG268"/>
    <mergeCell ref="V263:V268"/>
    <mergeCell ref="W263:W268"/>
    <mergeCell ref="X263:X268"/>
    <mergeCell ref="Y263:Y268"/>
    <mergeCell ref="Z263:Z268"/>
    <mergeCell ref="AA263:AA268"/>
    <mergeCell ref="A263:A268"/>
    <mergeCell ref="B263:B268"/>
    <mergeCell ref="C263:C268"/>
    <mergeCell ref="D263:D268"/>
    <mergeCell ref="E263:E268"/>
    <mergeCell ref="U263:U268"/>
    <mergeCell ref="AE257:AE262"/>
    <mergeCell ref="AF257:AF262"/>
    <mergeCell ref="AG257:AG262"/>
    <mergeCell ref="AH257:AH262"/>
    <mergeCell ref="AI257:AI262"/>
    <mergeCell ref="AJ257:AJ262"/>
    <mergeCell ref="Y257:Y262"/>
    <mergeCell ref="Z257:Z262"/>
    <mergeCell ref="AA257:AA262"/>
    <mergeCell ref="AB257:AB262"/>
    <mergeCell ref="AC257:AC262"/>
    <mergeCell ref="AD257:AD262"/>
    <mergeCell ref="A256:AJ256"/>
    <mergeCell ref="A257:A262"/>
    <mergeCell ref="B257:B262"/>
    <mergeCell ref="C257:C262"/>
    <mergeCell ref="D257:D262"/>
    <mergeCell ref="E257:E262"/>
    <mergeCell ref="U257:U262"/>
    <mergeCell ref="V257:V262"/>
    <mergeCell ref="W257:W262"/>
    <mergeCell ref="X257:X262"/>
    <mergeCell ref="AG248:AG253"/>
    <mergeCell ref="AH248:AH253"/>
    <mergeCell ref="AI248:AI253"/>
    <mergeCell ref="AJ248:AJ253"/>
    <mergeCell ref="A254:AJ254"/>
    <mergeCell ref="A255:AJ255"/>
    <mergeCell ref="AA248:AA253"/>
    <mergeCell ref="AB248:AB253"/>
    <mergeCell ref="AC248:AC253"/>
    <mergeCell ref="AD248:AD253"/>
    <mergeCell ref="AE248:AE253"/>
    <mergeCell ref="AF248:AF253"/>
    <mergeCell ref="AH241:AH246"/>
    <mergeCell ref="AI241:AI246"/>
    <mergeCell ref="AJ241:AJ246"/>
    <mergeCell ref="A248:E253"/>
    <mergeCell ref="U248:U253"/>
    <mergeCell ref="V248:V253"/>
    <mergeCell ref="W248:W253"/>
    <mergeCell ref="X248:X253"/>
    <mergeCell ref="Y248:Y253"/>
    <mergeCell ref="Z248:Z253"/>
    <mergeCell ref="AI235:AI240"/>
    <mergeCell ref="AJ235:AJ240"/>
    <mergeCell ref="A241:A247"/>
    <mergeCell ref="B241:B247"/>
    <mergeCell ref="C241:C247"/>
    <mergeCell ref="D241:D247"/>
    <mergeCell ref="E241:E247"/>
    <mergeCell ref="U241:U246"/>
    <mergeCell ref="V241:V246"/>
    <mergeCell ref="AG241:AG246"/>
    <mergeCell ref="AC235:AC240"/>
    <mergeCell ref="AD235:AD240"/>
    <mergeCell ref="AE235:AE240"/>
    <mergeCell ref="AF235:AF240"/>
    <mergeCell ref="AG235:AG240"/>
    <mergeCell ref="AH235:AH240"/>
    <mergeCell ref="W235:W240"/>
    <mergeCell ref="X235:X240"/>
    <mergeCell ref="Y235:Y240"/>
    <mergeCell ref="Z235:Z240"/>
    <mergeCell ref="AA235:AA240"/>
    <mergeCell ref="AB235:AB240"/>
    <mergeCell ref="AH229:AH234"/>
    <mergeCell ref="AI229:AI234"/>
    <mergeCell ref="AJ229:AJ234"/>
    <mergeCell ref="A235:A240"/>
    <mergeCell ref="B235:B240"/>
    <mergeCell ref="C235:C240"/>
    <mergeCell ref="D235:D240"/>
    <mergeCell ref="E235:E240"/>
    <mergeCell ref="U235:U240"/>
    <mergeCell ref="V235:V240"/>
    <mergeCell ref="AB229:AB234"/>
    <mergeCell ref="AC229:AC234"/>
    <mergeCell ref="AD229:AD234"/>
    <mergeCell ref="AE229:AE234"/>
    <mergeCell ref="AF229:AF234"/>
    <mergeCell ref="AG229:AG234"/>
    <mergeCell ref="V229:V234"/>
    <mergeCell ref="W229:W234"/>
    <mergeCell ref="X229:X234"/>
    <mergeCell ref="Y229:Y234"/>
    <mergeCell ref="Z229:Z234"/>
    <mergeCell ref="AA229:AA234"/>
    <mergeCell ref="A229:A234"/>
    <mergeCell ref="B229:B234"/>
    <mergeCell ref="C229:C234"/>
    <mergeCell ref="D229:D234"/>
    <mergeCell ref="E229:E234"/>
    <mergeCell ref="U229:U234"/>
    <mergeCell ref="AE223:AE228"/>
    <mergeCell ref="AF223:AF228"/>
    <mergeCell ref="AG223:AG228"/>
    <mergeCell ref="AH223:AH228"/>
    <mergeCell ref="AI223:AI228"/>
    <mergeCell ref="AJ223:AJ228"/>
    <mergeCell ref="Y223:Y228"/>
    <mergeCell ref="Z223:Z228"/>
    <mergeCell ref="AA223:AA228"/>
    <mergeCell ref="AB223:AB228"/>
    <mergeCell ref="AC223:AC228"/>
    <mergeCell ref="AD223:AD228"/>
    <mergeCell ref="AJ217:AJ222"/>
    <mergeCell ref="A223:A228"/>
    <mergeCell ref="B223:B228"/>
    <mergeCell ref="C223:C228"/>
    <mergeCell ref="D223:D228"/>
    <mergeCell ref="E223:E228"/>
    <mergeCell ref="U223:U228"/>
    <mergeCell ref="V223:V228"/>
    <mergeCell ref="W223:W228"/>
    <mergeCell ref="X223:X228"/>
    <mergeCell ref="AD217:AD222"/>
    <mergeCell ref="AE217:AE222"/>
    <mergeCell ref="AF217:AF222"/>
    <mergeCell ref="AG217:AG222"/>
    <mergeCell ref="AH217:AH222"/>
    <mergeCell ref="AI217:AI222"/>
    <mergeCell ref="X217:X222"/>
    <mergeCell ref="Y217:Y222"/>
    <mergeCell ref="Z217:Z222"/>
    <mergeCell ref="AA217:AA222"/>
    <mergeCell ref="AB217:AB222"/>
    <mergeCell ref="AC217:AC222"/>
    <mergeCell ref="AI211:AI216"/>
    <mergeCell ref="AJ211:AJ216"/>
    <mergeCell ref="A217:A222"/>
    <mergeCell ref="B217:B222"/>
    <mergeCell ref="C217:C222"/>
    <mergeCell ref="D217:D222"/>
    <mergeCell ref="E217:E222"/>
    <mergeCell ref="U217:U222"/>
    <mergeCell ref="V217:V222"/>
    <mergeCell ref="W217:W222"/>
    <mergeCell ref="AC211:AC216"/>
    <mergeCell ref="AD211:AD216"/>
    <mergeCell ref="AE211:AE216"/>
    <mergeCell ref="AF211:AF216"/>
    <mergeCell ref="AG211:AG216"/>
    <mergeCell ref="AH211:AH216"/>
    <mergeCell ref="W211:W216"/>
    <mergeCell ref="X211:X216"/>
    <mergeCell ref="Y211:Y216"/>
    <mergeCell ref="Z211:Z216"/>
    <mergeCell ref="AA211:AA216"/>
    <mergeCell ref="AB211:AB216"/>
    <mergeCell ref="AH205:AH210"/>
    <mergeCell ref="AI205:AI210"/>
    <mergeCell ref="AJ205:AJ210"/>
    <mergeCell ref="A211:A216"/>
    <mergeCell ref="B211:B216"/>
    <mergeCell ref="C211:C216"/>
    <mergeCell ref="D211:D216"/>
    <mergeCell ref="E211:E216"/>
    <mergeCell ref="U211:U216"/>
    <mergeCell ref="V211:V216"/>
    <mergeCell ref="AB205:AB210"/>
    <mergeCell ref="AC205:AC210"/>
    <mergeCell ref="AD205:AD210"/>
    <mergeCell ref="AE205:AE210"/>
    <mergeCell ref="AF205:AF210"/>
    <mergeCell ref="AG205:AG210"/>
    <mergeCell ref="V205:V210"/>
    <mergeCell ref="W205:W210"/>
    <mergeCell ref="X205:X210"/>
    <mergeCell ref="Y205:Y210"/>
    <mergeCell ref="Z205:Z210"/>
    <mergeCell ref="AA205:AA210"/>
    <mergeCell ref="A205:A210"/>
    <mergeCell ref="B205:B210"/>
    <mergeCell ref="C205:C210"/>
    <mergeCell ref="D205:D210"/>
    <mergeCell ref="E205:E210"/>
    <mergeCell ref="U205:U210"/>
    <mergeCell ref="AE199:AE204"/>
    <mergeCell ref="AF199:AF204"/>
    <mergeCell ref="AG199:AG204"/>
    <mergeCell ref="AH199:AH204"/>
    <mergeCell ref="AI199:AI204"/>
    <mergeCell ref="AJ199:AJ204"/>
    <mergeCell ref="Y199:Y204"/>
    <mergeCell ref="Z199:Z204"/>
    <mergeCell ref="AA199:AA204"/>
    <mergeCell ref="AB199:AB204"/>
    <mergeCell ref="AC199:AC204"/>
    <mergeCell ref="AD199:AD204"/>
    <mergeCell ref="AJ193:AJ198"/>
    <mergeCell ref="A199:A204"/>
    <mergeCell ref="B199:B204"/>
    <mergeCell ref="C199:C204"/>
    <mergeCell ref="D199:D204"/>
    <mergeCell ref="E199:E204"/>
    <mergeCell ref="U199:U204"/>
    <mergeCell ref="V199:V204"/>
    <mergeCell ref="W199:W204"/>
    <mergeCell ref="X199:X204"/>
    <mergeCell ref="AD193:AD198"/>
    <mergeCell ref="AE193:AE198"/>
    <mergeCell ref="AF193:AF198"/>
    <mergeCell ref="AG193:AG198"/>
    <mergeCell ref="AH193:AH198"/>
    <mergeCell ref="AI193:AI198"/>
    <mergeCell ref="X193:X198"/>
    <mergeCell ref="Y193:Y198"/>
    <mergeCell ref="Z193:Z198"/>
    <mergeCell ref="AA193:AA198"/>
    <mergeCell ref="AB193:AB198"/>
    <mergeCell ref="AC193:AC198"/>
    <mergeCell ref="AI187:AI192"/>
    <mergeCell ref="AJ187:AJ192"/>
    <mergeCell ref="A193:A198"/>
    <mergeCell ref="B193:B198"/>
    <mergeCell ref="C193:C198"/>
    <mergeCell ref="D193:D198"/>
    <mergeCell ref="E193:E198"/>
    <mergeCell ref="U193:U198"/>
    <mergeCell ref="V193:V198"/>
    <mergeCell ref="W193:W198"/>
    <mergeCell ref="AC187:AC192"/>
    <mergeCell ref="AD187:AD192"/>
    <mergeCell ref="AE187:AE192"/>
    <mergeCell ref="AF187:AF192"/>
    <mergeCell ref="AG187:AG192"/>
    <mergeCell ref="AH187:AH192"/>
    <mergeCell ref="W187:W192"/>
    <mergeCell ref="X187:X192"/>
    <mergeCell ref="Y187:Y192"/>
    <mergeCell ref="Z187:Z192"/>
    <mergeCell ref="AA187:AA192"/>
    <mergeCell ref="AB187:AB192"/>
    <mergeCell ref="AH181:AH186"/>
    <mergeCell ref="AI181:AI186"/>
    <mergeCell ref="AJ181:AJ186"/>
    <mergeCell ref="A187:A192"/>
    <mergeCell ref="B187:B192"/>
    <mergeCell ref="C187:C192"/>
    <mergeCell ref="D187:D192"/>
    <mergeCell ref="E187:E192"/>
    <mergeCell ref="U187:U192"/>
    <mergeCell ref="V187:V192"/>
    <mergeCell ref="AI175:AI180"/>
    <mergeCell ref="AJ175:AJ180"/>
    <mergeCell ref="A181:A186"/>
    <mergeCell ref="B181:B186"/>
    <mergeCell ref="C181:C186"/>
    <mergeCell ref="D181:D186"/>
    <mergeCell ref="E181:E186"/>
    <mergeCell ref="U181:U186"/>
    <mergeCell ref="V181:V186"/>
    <mergeCell ref="AG181:AG186"/>
    <mergeCell ref="AC175:AC180"/>
    <mergeCell ref="AD175:AD180"/>
    <mergeCell ref="AE175:AE180"/>
    <mergeCell ref="AF175:AF180"/>
    <mergeCell ref="AG175:AG180"/>
    <mergeCell ref="AH175:AH180"/>
    <mergeCell ref="W175:W180"/>
    <mergeCell ref="X175:X180"/>
    <mergeCell ref="Y175:Y180"/>
    <mergeCell ref="Z175:Z180"/>
    <mergeCell ref="AA175:AA180"/>
    <mergeCell ref="AB175:AB180"/>
    <mergeCell ref="AH169:AH174"/>
    <mergeCell ref="AI169:AI174"/>
    <mergeCell ref="AJ169:AJ174"/>
    <mergeCell ref="A175:A180"/>
    <mergeCell ref="B175:B180"/>
    <mergeCell ref="C175:C180"/>
    <mergeCell ref="D175:D180"/>
    <mergeCell ref="E175:E180"/>
    <mergeCell ref="U175:U180"/>
    <mergeCell ref="V175:V180"/>
    <mergeCell ref="AB169:AB174"/>
    <mergeCell ref="AC169:AC174"/>
    <mergeCell ref="AD169:AD174"/>
    <mergeCell ref="AE169:AE174"/>
    <mergeCell ref="AF169:AF174"/>
    <mergeCell ref="AG169:AG174"/>
    <mergeCell ref="V169:V174"/>
    <mergeCell ref="W169:W174"/>
    <mergeCell ref="X169:X174"/>
    <mergeCell ref="Y169:Y174"/>
    <mergeCell ref="Z169:Z174"/>
    <mergeCell ref="AA169:AA174"/>
    <mergeCell ref="A169:A174"/>
    <mergeCell ref="B169:B174"/>
    <mergeCell ref="C169:C174"/>
    <mergeCell ref="D169:D174"/>
    <mergeCell ref="E169:E174"/>
    <mergeCell ref="U169:U174"/>
    <mergeCell ref="AH160:AH165"/>
    <mergeCell ref="AI160:AI165"/>
    <mergeCell ref="AJ160:AJ165"/>
    <mergeCell ref="A166:AJ166"/>
    <mergeCell ref="A167:AJ167"/>
    <mergeCell ref="A168:AJ168"/>
    <mergeCell ref="AB160:AB165"/>
    <mergeCell ref="AC160:AC165"/>
    <mergeCell ref="AD160:AD165"/>
    <mergeCell ref="AE160:AE165"/>
    <mergeCell ref="AF160:AF165"/>
    <mergeCell ref="AG160:AG165"/>
    <mergeCell ref="AI154:AI159"/>
    <mergeCell ref="AJ154:AJ159"/>
    <mergeCell ref="A160:E165"/>
    <mergeCell ref="U160:U165"/>
    <mergeCell ref="V160:V165"/>
    <mergeCell ref="W160:W165"/>
    <mergeCell ref="X160:X165"/>
    <mergeCell ref="Y160:Y165"/>
    <mergeCell ref="Z160:Z165"/>
    <mergeCell ref="AA160:AA165"/>
    <mergeCell ref="AC154:AC159"/>
    <mergeCell ref="AD154:AD159"/>
    <mergeCell ref="AE154:AE159"/>
    <mergeCell ref="AF154:AF159"/>
    <mergeCell ref="AG154:AG159"/>
    <mergeCell ref="AH154:AH159"/>
    <mergeCell ref="W154:W159"/>
    <mergeCell ref="X154:X159"/>
    <mergeCell ref="Y154:Y159"/>
    <mergeCell ref="Z154:Z159"/>
    <mergeCell ref="AA154:AA159"/>
    <mergeCell ref="AB154:AB159"/>
    <mergeCell ref="AH148:AH153"/>
    <mergeCell ref="AI148:AI153"/>
    <mergeCell ref="AJ148:AJ153"/>
    <mergeCell ref="A154:A159"/>
    <mergeCell ref="B154:B159"/>
    <mergeCell ref="C154:C159"/>
    <mergeCell ref="D154:D159"/>
    <mergeCell ref="E154:E159"/>
    <mergeCell ref="U154:U159"/>
    <mergeCell ref="V154:V159"/>
    <mergeCell ref="AB148:AB153"/>
    <mergeCell ref="AC148:AC153"/>
    <mergeCell ref="AD148:AD153"/>
    <mergeCell ref="AE148:AE153"/>
    <mergeCell ref="AF148:AF153"/>
    <mergeCell ref="AG148:AG153"/>
    <mergeCell ref="V148:V153"/>
    <mergeCell ref="W148:W153"/>
    <mergeCell ref="X148:X153"/>
    <mergeCell ref="Y148:Y153"/>
    <mergeCell ref="Z148:Z153"/>
    <mergeCell ref="AA148:AA153"/>
    <mergeCell ref="A148:A153"/>
    <mergeCell ref="B148:B153"/>
    <mergeCell ref="C148:C153"/>
    <mergeCell ref="D148:D153"/>
    <mergeCell ref="E148:E153"/>
    <mergeCell ref="U148:U153"/>
    <mergeCell ref="AE142:AE147"/>
    <mergeCell ref="AF142:AF147"/>
    <mergeCell ref="AG142:AG147"/>
    <mergeCell ref="AH142:AH147"/>
    <mergeCell ref="AI142:AI147"/>
    <mergeCell ref="AJ142:AJ147"/>
    <mergeCell ref="Y142:Y147"/>
    <mergeCell ref="Z142:Z147"/>
    <mergeCell ref="AA142:AA147"/>
    <mergeCell ref="AB142:AB147"/>
    <mergeCell ref="AC142:AC147"/>
    <mergeCell ref="AD142:AD147"/>
    <mergeCell ref="AJ136:AJ141"/>
    <mergeCell ref="A142:A147"/>
    <mergeCell ref="B142:B147"/>
    <mergeCell ref="C142:C147"/>
    <mergeCell ref="D142:D147"/>
    <mergeCell ref="E142:E147"/>
    <mergeCell ref="U142:U147"/>
    <mergeCell ref="V142:V147"/>
    <mergeCell ref="W142:W147"/>
    <mergeCell ref="X142:X147"/>
    <mergeCell ref="AD136:AD141"/>
    <mergeCell ref="AE136:AE141"/>
    <mergeCell ref="AF136:AF141"/>
    <mergeCell ref="AG136:AG141"/>
    <mergeCell ref="AH136:AH141"/>
    <mergeCell ref="AI136:AI141"/>
    <mergeCell ref="X136:X141"/>
    <mergeCell ref="Y136:Y141"/>
    <mergeCell ref="Z136:Z141"/>
    <mergeCell ref="AA136:AA141"/>
    <mergeCell ref="AB136:AB141"/>
    <mergeCell ref="AC136:AC141"/>
    <mergeCell ref="AI130:AI135"/>
    <mergeCell ref="AJ130:AJ135"/>
    <mergeCell ref="A136:A141"/>
    <mergeCell ref="B136:B141"/>
    <mergeCell ref="C136:C141"/>
    <mergeCell ref="D136:D141"/>
    <mergeCell ref="E136:E141"/>
    <mergeCell ref="U136:U141"/>
    <mergeCell ref="V136:V141"/>
    <mergeCell ref="W136:W141"/>
    <mergeCell ref="AJ124:AJ129"/>
    <mergeCell ref="A130:A135"/>
    <mergeCell ref="B130:B135"/>
    <mergeCell ref="C130:C135"/>
    <mergeCell ref="D130:D135"/>
    <mergeCell ref="E130:E135"/>
    <mergeCell ref="U130:U135"/>
    <mergeCell ref="V130:V135"/>
    <mergeCell ref="AG130:AG135"/>
    <mergeCell ref="AH130:AH135"/>
    <mergeCell ref="AD124:AD129"/>
    <mergeCell ref="AE124:AE129"/>
    <mergeCell ref="AF124:AF129"/>
    <mergeCell ref="AG124:AG129"/>
    <mergeCell ref="AH124:AH129"/>
    <mergeCell ref="AI124:AI129"/>
    <mergeCell ref="X124:X129"/>
    <mergeCell ref="Y124:Y129"/>
    <mergeCell ref="Z124:Z129"/>
    <mergeCell ref="AA124:AA129"/>
    <mergeCell ref="AB124:AB129"/>
    <mergeCell ref="AC124:AC129"/>
    <mergeCell ref="AI118:AI123"/>
    <mergeCell ref="AJ118:AJ123"/>
    <mergeCell ref="A124:A129"/>
    <mergeCell ref="B124:B129"/>
    <mergeCell ref="C124:C129"/>
    <mergeCell ref="D124:D129"/>
    <mergeCell ref="E124:E129"/>
    <mergeCell ref="U124:U129"/>
    <mergeCell ref="V124:V129"/>
    <mergeCell ref="W124:W129"/>
    <mergeCell ref="AC118:AC123"/>
    <mergeCell ref="AD118:AD123"/>
    <mergeCell ref="AE118:AE123"/>
    <mergeCell ref="AF118:AF123"/>
    <mergeCell ref="AG118:AG123"/>
    <mergeCell ref="AH118:AH123"/>
    <mergeCell ref="W118:W123"/>
    <mergeCell ref="X118:X123"/>
    <mergeCell ref="Y118:Y123"/>
    <mergeCell ref="Z118:Z123"/>
    <mergeCell ref="AA118:AA123"/>
    <mergeCell ref="AB118:AB123"/>
    <mergeCell ref="AH112:AH117"/>
    <mergeCell ref="AI112:AI117"/>
    <mergeCell ref="AJ112:AJ117"/>
    <mergeCell ref="A118:A123"/>
    <mergeCell ref="B118:B123"/>
    <mergeCell ref="C118:C123"/>
    <mergeCell ref="D118:D123"/>
    <mergeCell ref="E118:E123"/>
    <mergeCell ref="U118:U123"/>
    <mergeCell ref="V118:V123"/>
    <mergeCell ref="AI106:AI111"/>
    <mergeCell ref="AJ106:AJ111"/>
    <mergeCell ref="A112:A117"/>
    <mergeCell ref="B112:B117"/>
    <mergeCell ref="C112:C117"/>
    <mergeCell ref="D112:D117"/>
    <mergeCell ref="E112:E117"/>
    <mergeCell ref="U112:U117"/>
    <mergeCell ref="V112:V117"/>
    <mergeCell ref="AG112:AG117"/>
    <mergeCell ref="AC106:AC111"/>
    <mergeCell ref="AD106:AD111"/>
    <mergeCell ref="AE106:AE111"/>
    <mergeCell ref="AF106:AF111"/>
    <mergeCell ref="AG106:AG111"/>
    <mergeCell ref="AH106:AH111"/>
    <mergeCell ref="W106:W111"/>
    <mergeCell ref="X106:X111"/>
    <mergeCell ref="Y106:Y111"/>
    <mergeCell ref="Z106:Z111"/>
    <mergeCell ref="AA106:AA111"/>
    <mergeCell ref="AB106:AB111"/>
    <mergeCell ref="AH100:AH105"/>
    <mergeCell ref="AI100:AI105"/>
    <mergeCell ref="AJ100:AJ105"/>
    <mergeCell ref="A106:A111"/>
    <mergeCell ref="B106:B111"/>
    <mergeCell ref="C106:C111"/>
    <mergeCell ref="D106:D111"/>
    <mergeCell ref="E106:E111"/>
    <mergeCell ref="U106:U111"/>
    <mergeCell ref="V106:V111"/>
    <mergeCell ref="AJ94:AJ99"/>
    <mergeCell ref="A100:A105"/>
    <mergeCell ref="B100:B105"/>
    <mergeCell ref="C100:C105"/>
    <mergeCell ref="D100:D105"/>
    <mergeCell ref="E100:E105"/>
    <mergeCell ref="U100:U105"/>
    <mergeCell ref="V100:V105"/>
    <mergeCell ref="AF100:AF105"/>
    <mergeCell ref="AG100:AG105"/>
    <mergeCell ref="AC94:AC99"/>
    <mergeCell ref="AD94:AD99"/>
    <mergeCell ref="AE94:AE99"/>
    <mergeCell ref="AF94:AF99"/>
    <mergeCell ref="AG94:AG99"/>
    <mergeCell ref="AH94:AH99"/>
    <mergeCell ref="W94:W99"/>
    <mergeCell ref="X94:X99"/>
    <mergeCell ref="Y94:Y99"/>
    <mergeCell ref="Z94:Z99"/>
    <mergeCell ref="AA94:AA99"/>
    <mergeCell ref="AB94:AB99"/>
    <mergeCell ref="AH88:AH93"/>
    <mergeCell ref="AI88:AI93"/>
    <mergeCell ref="AJ88:AJ93"/>
    <mergeCell ref="A94:A99"/>
    <mergeCell ref="B94:B99"/>
    <mergeCell ref="C94:C99"/>
    <mergeCell ref="D94:D99"/>
    <mergeCell ref="E94:E99"/>
    <mergeCell ref="U94:U99"/>
    <mergeCell ref="V94:V99"/>
    <mergeCell ref="AB88:AB93"/>
    <mergeCell ref="AC88:AC93"/>
    <mergeCell ref="AD88:AD93"/>
    <mergeCell ref="AE88:AE93"/>
    <mergeCell ref="AF88:AF93"/>
    <mergeCell ref="AG88:AG93"/>
    <mergeCell ref="V88:V93"/>
    <mergeCell ref="W88:W93"/>
    <mergeCell ref="X88:X93"/>
    <mergeCell ref="Y88:Y93"/>
    <mergeCell ref="Z88:Z93"/>
    <mergeCell ref="AA88:AA93"/>
    <mergeCell ref="A88:A93"/>
    <mergeCell ref="B88:B93"/>
    <mergeCell ref="C88:C93"/>
    <mergeCell ref="D88:D93"/>
    <mergeCell ref="E88:E93"/>
    <mergeCell ref="U88:U93"/>
    <mergeCell ref="AE82:AE87"/>
    <mergeCell ref="AF82:AF87"/>
    <mergeCell ref="AG82:AG87"/>
    <mergeCell ref="AH82:AH87"/>
    <mergeCell ref="AI82:AI87"/>
    <mergeCell ref="AJ82:AJ87"/>
    <mergeCell ref="Y82:Y87"/>
    <mergeCell ref="Z82:Z87"/>
    <mergeCell ref="AA82:AA87"/>
    <mergeCell ref="AB82:AB87"/>
    <mergeCell ref="AC82:AC87"/>
    <mergeCell ref="AD82:AD87"/>
    <mergeCell ref="A81:AJ81"/>
    <mergeCell ref="A82:A87"/>
    <mergeCell ref="B82:B87"/>
    <mergeCell ref="C82:C87"/>
    <mergeCell ref="D82:D87"/>
    <mergeCell ref="E82:E87"/>
    <mergeCell ref="U82:U87"/>
    <mergeCell ref="V82:V87"/>
    <mergeCell ref="W82:W87"/>
    <mergeCell ref="X82:X87"/>
    <mergeCell ref="AG73:AG78"/>
    <mergeCell ref="AH73:AH78"/>
    <mergeCell ref="AI73:AI78"/>
    <mergeCell ref="AJ73:AJ78"/>
    <mergeCell ref="A79:AJ79"/>
    <mergeCell ref="A80:AJ80"/>
    <mergeCell ref="AA73:AA78"/>
    <mergeCell ref="AB73:AB78"/>
    <mergeCell ref="AC73:AC78"/>
    <mergeCell ref="AD73:AD78"/>
    <mergeCell ref="AE73:AE78"/>
    <mergeCell ref="AF73:AF78"/>
    <mergeCell ref="AH67:AH72"/>
    <mergeCell ref="AI67:AI72"/>
    <mergeCell ref="AJ67:AJ72"/>
    <mergeCell ref="A73:E78"/>
    <mergeCell ref="U73:U78"/>
    <mergeCell ref="V73:V78"/>
    <mergeCell ref="W73:W78"/>
    <mergeCell ref="X73:X78"/>
    <mergeCell ref="Y73:Y78"/>
    <mergeCell ref="Z73:Z78"/>
    <mergeCell ref="AB67:AB72"/>
    <mergeCell ref="AC67:AC72"/>
    <mergeCell ref="AD67:AD72"/>
    <mergeCell ref="AE67:AE72"/>
    <mergeCell ref="AF67:AF72"/>
    <mergeCell ref="AG67:AG72"/>
    <mergeCell ref="V67:V72"/>
    <mergeCell ref="W67:W72"/>
    <mergeCell ref="X67:X72"/>
    <mergeCell ref="Y67:Y72"/>
    <mergeCell ref="Z67:Z72"/>
    <mergeCell ref="AA67:AA72"/>
    <mergeCell ref="A67:A72"/>
    <mergeCell ref="B67:B72"/>
    <mergeCell ref="C67:C72"/>
    <mergeCell ref="D67:D72"/>
    <mergeCell ref="E67:E72"/>
    <mergeCell ref="U67:U72"/>
    <mergeCell ref="AE61:AE66"/>
    <mergeCell ref="AF61:AF66"/>
    <mergeCell ref="AG61:AG66"/>
    <mergeCell ref="AH61:AH66"/>
    <mergeCell ref="AI61:AI66"/>
    <mergeCell ref="AJ61:AJ66"/>
    <mergeCell ref="Y61:Y66"/>
    <mergeCell ref="Z61:Z66"/>
    <mergeCell ref="AA61:AA66"/>
    <mergeCell ref="AB61:AB66"/>
    <mergeCell ref="AC61:AC66"/>
    <mergeCell ref="AD61:AD66"/>
    <mergeCell ref="AJ55:AJ60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AD55:AD60"/>
    <mergeCell ref="AE55:AE60"/>
    <mergeCell ref="AF55:AF60"/>
    <mergeCell ref="AG55:AG60"/>
    <mergeCell ref="AH55:AH60"/>
    <mergeCell ref="AI55:AI60"/>
    <mergeCell ref="X55:X60"/>
    <mergeCell ref="Y55:Y60"/>
    <mergeCell ref="Z55:Z60"/>
    <mergeCell ref="AA55:AA60"/>
    <mergeCell ref="AB55:AB60"/>
    <mergeCell ref="AC55:AC60"/>
    <mergeCell ref="AI49:AI54"/>
    <mergeCell ref="AJ49:AJ54"/>
    <mergeCell ref="A55:A60"/>
    <mergeCell ref="B55:B60"/>
    <mergeCell ref="C55:C60"/>
    <mergeCell ref="D55:D60"/>
    <mergeCell ref="E55:E60"/>
    <mergeCell ref="U55:U60"/>
    <mergeCell ref="V55:V60"/>
    <mergeCell ref="W55:W60"/>
    <mergeCell ref="AC49:AC54"/>
    <mergeCell ref="AD49:AD54"/>
    <mergeCell ref="AE49:AE54"/>
    <mergeCell ref="AF49:AF54"/>
    <mergeCell ref="AG49:AG54"/>
    <mergeCell ref="AH49:AH54"/>
    <mergeCell ref="W49:W54"/>
    <mergeCell ref="X49:X54"/>
    <mergeCell ref="Y49:Y54"/>
    <mergeCell ref="Z49:Z54"/>
    <mergeCell ref="AA49:AA54"/>
    <mergeCell ref="AB49:AB54"/>
    <mergeCell ref="AH43:AH48"/>
    <mergeCell ref="AI43:AI48"/>
    <mergeCell ref="AJ43:AJ48"/>
    <mergeCell ref="A49:A54"/>
    <mergeCell ref="B49:B54"/>
    <mergeCell ref="C49:C54"/>
    <mergeCell ref="D49:D54"/>
    <mergeCell ref="E49:E54"/>
    <mergeCell ref="U49:U54"/>
    <mergeCell ref="V49:V54"/>
    <mergeCell ref="AB43:AB48"/>
    <mergeCell ref="AC43:AC48"/>
    <mergeCell ref="AD43:AD48"/>
    <mergeCell ref="AE43:AE48"/>
    <mergeCell ref="AF43:AF48"/>
    <mergeCell ref="AG43:AG48"/>
    <mergeCell ref="V43:V48"/>
    <mergeCell ref="W43:W48"/>
    <mergeCell ref="X43:X48"/>
    <mergeCell ref="Y43:Y48"/>
    <mergeCell ref="Z43:Z48"/>
    <mergeCell ref="AA43:AA48"/>
    <mergeCell ref="A43:A48"/>
    <mergeCell ref="B43:B48"/>
    <mergeCell ref="C43:C48"/>
    <mergeCell ref="D43:D48"/>
    <mergeCell ref="E43:E48"/>
    <mergeCell ref="U43:U48"/>
    <mergeCell ref="AE37:AE42"/>
    <mergeCell ref="AF37:AF42"/>
    <mergeCell ref="AG37:AG42"/>
    <mergeCell ref="AH37:AH42"/>
    <mergeCell ref="AI37:AI42"/>
    <mergeCell ref="AJ37:AJ42"/>
    <mergeCell ref="Y37:Y42"/>
    <mergeCell ref="Z37:Z42"/>
    <mergeCell ref="AA37:AA42"/>
    <mergeCell ref="AB37:AB42"/>
    <mergeCell ref="AC37:AC42"/>
    <mergeCell ref="AD37:AD42"/>
    <mergeCell ref="AJ31:AJ36"/>
    <mergeCell ref="A37:A42"/>
    <mergeCell ref="B37:B42"/>
    <mergeCell ref="C37:C42"/>
    <mergeCell ref="D37:D42"/>
    <mergeCell ref="E37:E42"/>
    <mergeCell ref="U37:U42"/>
    <mergeCell ref="V37:V42"/>
    <mergeCell ref="W37:W42"/>
    <mergeCell ref="X37:X42"/>
    <mergeCell ref="AD31:AD36"/>
    <mergeCell ref="AE31:AE36"/>
    <mergeCell ref="AF31:AF36"/>
    <mergeCell ref="AG31:AG36"/>
    <mergeCell ref="AH31:AH36"/>
    <mergeCell ref="AI31:AI36"/>
    <mergeCell ref="X31:X36"/>
    <mergeCell ref="Y31:Y36"/>
    <mergeCell ref="Z31:Z36"/>
    <mergeCell ref="AA31:AA36"/>
    <mergeCell ref="AB31:AB36"/>
    <mergeCell ref="AC31:AC36"/>
    <mergeCell ref="AI25:AI30"/>
    <mergeCell ref="AJ25:AJ30"/>
    <mergeCell ref="A31:A36"/>
    <mergeCell ref="B31:B36"/>
    <mergeCell ref="C31:C36"/>
    <mergeCell ref="D31:D36"/>
    <mergeCell ref="E31:E36"/>
    <mergeCell ref="U31:U36"/>
    <mergeCell ref="V31:V36"/>
    <mergeCell ref="W31:W36"/>
    <mergeCell ref="AC25:AC30"/>
    <mergeCell ref="AD25:AD30"/>
    <mergeCell ref="AE25:AE30"/>
    <mergeCell ref="AF25:AF30"/>
    <mergeCell ref="AG25:AG30"/>
    <mergeCell ref="AH25:AH30"/>
    <mergeCell ref="W25:W30"/>
    <mergeCell ref="X25:X30"/>
    <mergeCell ref="Y25:Y30"/>
    <mergeCell ref="Z25:Z30"/>
    <mergeCell ref="AA25:AA30"/>
    <mergeCell ref="AB25:AB30"/>
    <mergeCell ref="AH19:AH24"/>
    <mergeCell ref="AI19:AI24"/>
    <mergeCell ref="AJ19:AJ24"/>
    <mergeCell ref="A25:A30"/>
    <mergeCell ref="B25:B30"/>
    <mergeCell ref="C25:C30"/>
    <mergeCell ref="D25:D30"/>
    <mergeCell ref="E25:E30"/>
    <mergeCell ref="U25:U30"/>
    <mergeCell ref="V25:V30"/>
    <mergeCell ref="AB19:AB24"/>
    <mergeCell ref="AC19:AC24"/>
    <mergeCell ref="AD19:AD24"/>
    <mergeCell ref="AE19:AE24"/>
    <mergeCell ref="AF19:AF24"/>
    <mergeCell ref="AG19:AG24"/>
    <mergeCell ref="V19:V24"/>
    <mergeCell ref="W19:W24"/>
    <mergeCell ref="X19:X24"/>
    <mergeCell ref="Y19:Y24"/>
    <mergeCell ref="Z19:Z24"/>
    <mergeCell ref="AA19:AA24"/>
    <mergeCell ref="A19:A24"/>
    <mergeCell ref="B19:B24"/>
    <mergeCell ref="C19:C24"/>
    <mergeCell ref="D19:D24"/>
    <mergeCell ref="E19:E24"/>
    <mergeCell ref="U19:U24"/>
    <mergeCell ref="W12:W13"/>
    <mergeCell ref="X12:AJ12"/>
    <mergeCell ref="A15:AJ15"/>
    <mergeCell ref="A16:AJ16"/>
    <mergeCell ref="A17:AJ17"/>
    <mergeCell ref="A18:AJ18"/>
    <mergeCell ref="W11:AJ11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D11:D13"/>
    <mergeCell ref="F11:F13"/>
    <mergeCell ref="G11:G13"/>
    <mergeCell ref="H11:S11"/>
    <mergeCell ref="U11:U13"/>
    <mergeCell ref="V11:V13"/>
    <mergeCell ref="Q12:Q13"/>
    <mergeCell ref="R12:R13"/>
    <mergeCell ref="S12:S13"/>
    <mergeCell ref="T12:T13"/>
    <mergeCell ref="A6:AJ6"/>
    <mergeCell ref="A7:AJ7"/>
    <mergeCell ref="A8:AJ8"/>
    <mergeCell ref="A10:A13"/>
    <mergeCell ref="B10:B13"/>
    <mergeCell ref="C10:D10"/>
    <mergeCell ref="E10:E13"/>
    <mergeCell ref="F10:S10"/>
    <mergeCell ref="U10:AJ10"/>
    <mergeCell ref="C11:C13"/>
  </mergeCells>
  <pageMargins left="0.23622047244094491" right="0.15748031496062992" top="0.19685039370078741" bottom="0.19685039370078741" header="0.19685039370078741" footer="0.19685039370078741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456"/>
  <sheetViews>
    <sheetView tabSelected="1" view="pageBreakPreview" zoomScale="90" zoomScaleNormal="40" zoomScaleSheetLayoutView="90" zoomScalePageLayoutView="30" workbookViewId="0">
      <pane ySplit="13" topLeftCell="A170" activePane="bottomLeft" state="frozen"/>
      <selection pane="bottomLeft" activeCell="G176" sqref="G176"/>
    </sheetView>
  </sheetViews>
  <sheetFormatPr defaultRowHeight="15" x14ac:dyDescent="0.25"/>
  <cols>
    <col min="1" max="1" width="6.140625" style="5" customWidth="1"/>
    <col min="2" max="2" width="25.28515625" style="8" customWidth="1"/>
    <col min="3" max="3" width="9.140625" style="13" customWidth="1"/>
    <col min="4" max="4" width="9.140625" style="13"/>
    <col min="5" max="5" width="17" style="5" customWidth="1"/>
    <col min="6" max="6" width="24.7109375" style="5" customWidth="1"/>
    <col min="7" max="7" width="34.140625" style="9" customWidth="1"/>
    <col min="8" max="8" width="13.85546875" style="9" hidden="1" customWidth="1"/>
    <col min="9" max="9" width="15" style="9" hidden="1" customWidth="1"/>
    <col min="10" max="10" width="12.28515625" style="9" hidden="1" customWidth="1"/>
    <col min="11" max="11" width="13.7109375" style="9" hidden="1" customWidth="1"/>
    <col min="12" max="12" width="12.42578125" style="9" hidden="1" customWidth="1"/>
    <col min="13" max="13" width="14.5703125" style="9" hidden="1" customWidth="1"/>
    <col min="14" max="14" width="14.42578125" style="9" hidden="1" customWidth="1"/>
    <col min="15" max="15" width="13.7109375" style="9" hidden="1" customWidth="1"/>
    <col min="16" max="16" width="12.5703125" style="9" hidden="1" customWidth="1"/>
    <col min="17" max="17" width="17.140625" style="9" customWidth="1"/>
    <col min="18" max="18" width="17.7109375" style="9" customWidth="1"/>
    <col min="19" max="20" width="16.140625" style="9" customWidth="1"/>
    <col min="21" max="21" width="12.140625" style="5" customWidth="1"/>
    <col min="22" max="22" width="12.42578125" style="5" customWidth="1"/>
    <col min="23" max="23" width="0.5703125" style="5" hidden="1" customWidth="1"/>
    <col min="24" max="29" width="9.140625" style="5" hidden="1" customWidth="1"/>
    <col min="30" max="30" width="10.140625" style="5" hidden="1" customWidth="1"/>
    <col min="31" max="31" width="0.28515625" style="5" hidden="1" customWidth="1"/>
    <col min="32" max="32" width="11.85546875" style="5" hidden="1" customWidth="1"/>
    <col min="33" max="33" width="16.140625" style="5" customWidth="1"/>
    <col min="34" max="34" width="13.7109375" style="5" customWidth="1"/>
    <col min="35" max="35" width="13.7109375" style="9" customWidth="1"/>
    <col min="36" max="37" width="16.140625" style="5" customWidth="1"/>
    <col min="38" max="16384" width="9.140625" style="5"/>
  </cols>
  <sheetData>
    <row r="1" spans="1:37" ht="15.75" x14ac:dyDescent="0.25">
      <c r="A1" s="1"/>
      <c r="B1" s="2"/>
      <c r="C1" s="12"/>
      <c r="D1" s="1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 t="s">
        <v>143</v>
      </c>
      <c r="V1" s="1"/>
    </row>
    <row r="2" spans="1:37" ht="15.75" x14ac:dyDescent="0.25">
      <c r="A2" s="1"/>
      <c r="B2" s="2"/>
      <c r="C2" s="12"/>
      <c r="D2" s="1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 t="s">
        <v>121</v>
      </c>
      <c r="V2" s="1"/>
    </row>
    <row r="3" spans="1:37" ht="15.75" x14ac:dyDescent="0.25">
      <c r="A3" s="1"/>
      <c r="B3" s="2"/>
      <c r="C3" s="12"/>
      <c r="D3" s="1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 t="s">
        <v>122</v>
      </c>
      <c r="V3" s="1"/>
    </row>
    <row r="4" spans="1:37" s="9" customFormat="1" ht="15.75" x14ac:dyDescent="0.25">
      <c r="A4" s="3"/>
      <c r="B4" s="15"/>
      <c r="C4" s="16"/>
      <c r="D4" s="16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74" t="s">
        <v>181</v>
      </c>
    </row>
    <row r="5" spans="1:37" ht="15.75" x14ac:dyDescent="0.25">
      <c r="A5" s="1"/>
      <c r="B5" s="2"/>
      <c r="C5" s="12"/>
      <c r="D5" s="1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7" ht="18.75" x14ac:dyDescent="0.3">
      <c r="A6" s="161" t="s">
        <v>123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</row>
    <row r="7" spans="1:37" ht="18.75" x14ac:dyDescent="0.3">
      <c r="A7" s="161" t="s">
        <v>124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</row>
    <row r="8" spans="1:37" ht="18.75" x14ac:dyDescent="0.3">
      <c r="A8" s="151" t="s">
        <v>159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</row>
    <row r="9" spans="1:37" x14ac:dyDescent="0.25">
      <c r="A9" s="9"/>
      <c r="B9" s="39"/>
      <c r="C9" s="40"/>
      <c r="D9" s="40"/>
      <c r="E9" s="9"/>
      <c r="F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J9" s="9"/>
    </row>
    <row r="10" spans="1:37" s="6" customFormat="1" ht="26.25" customHeight="1" x14ac:dyDescent="0.25">
      <c r="A10" s="108" t="s">
        <v>0</v>
      </c>
      <c r="B10" s="108" t="s">
        <v>95</v>
      </c>
      <c r="C10" s="108" t="s">
        <v>91</v>
      </c>
      <c r="D10" s="108"/>
      <c r="E10" s="108" t="s">
        <v>96</v>
      </c>
      <c r="F10" s="108" t="s">
        <v>3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48"/>
      <c r="U10" s="108" t="s">
        <v>5</v>
      </c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8"/>
    </row>
    <row r="11" spans="1:37" s="6" customFormat="1" ht="15" customHeight="1" x14ac:dyDescent="0.25">
      <c r="A11" s="108"/>
      <c r="B11" s="108"/>
      <c r="C11" s="108" t="s">
        <v>1</v>
      </c>
      <c r="D11" s="108" t="s">
        <v>2</v>
      </c>
      <c r="E11" s="108"/>
      <c r="F11" s="108" t="s">
        <v>97</v>
      </c>
      <c r="G11" s="108" t="s">
        <v>4</v>
      </c>
      <c r="H11" s="108" t="s">
        <v>46</v>
      </c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48"/>
      <c r="U11" s="108" t="s">
        <v>45</v>
      </c>
      <c r="V11" s="108" t="s">
        <v>6</v>
      </c>
      <c r="W11" s="108" t="s">
        <v>7</v>
      </c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8"/>
    </row>
    <row r="12" spans="1:37" s="6" customFormat="1" ht="36.75" customHeight="1" x14ac:dyDescent="0.25">
      <c r="A12" s="108"/>
      <c r="B12" s="108"/>
      <c r="C12" s="108"/>
      <c r="D12" s="108"/>
      <c r="E12" s="108"/>
      <c r="F12" s="108"/>
      <c r="G12" s="108"/>
      <c r="H12" s="108">
        <v>2014</v>
      </c>
      <c r="I12" s="108">
        <v>2015</v>
      </c>
      <c r="J12" s="108">
        <v>2016</v>
      </c>
      <c r="K12" s="108">
        <v>2017</v>
      </c>
      <c r="L12" s="108">
        <v>2018</v>
      </c>
      <c r="M12" s="108">
        <v>2019</v>
      </c>
      <c r="N12" s="108">
        <v>2020</v>
      </c>
      <c r="O12" s="108">
        <v>2021</v>
      </c>
      <c r="P12" s="154">
        <v>2022</v>
      </c>
      <c r="Q12" s="108">
        <v>2023</v>
      </c>
      <c r="R12" s="108">
        <v>2024</v>
      </c>
      <c r="S12" s="108" t="s">
        <v>132</v>
      </c>
      <c r="T12" s="149">
        <v>2026</v>
      </c>
      <c r="U12" s="108"/>
      <c r="V12" s="108"/>
      <c r="W12" s="108" t="s">
        <v>4</v>
      </c>
      <c r="X12" s="108" t="s">
        <v>46</v>
      </c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8"/>
    </row>
    <row r="13" spans="1:37" s="6" customFormat="1" ht="32.2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54"/>
      <c r="Q13" s="108"/>
      <c r="R13" s="108"/>
      <c r="S13" s="108"/>
      <c r="T13" s="150"/>
      <c r="U13" s="108"/>
      <c r="V13" s="108"/>
      <c r="W13" s="108"/>
      <c r="X13" s="48">
        <v>2014</v>
      </c>
      <c r="Y13" s="48">
        <v>2015</v>
      </c>
      <c r="Z13" s="48">
        <v>2016</v>
      </c>
      <c r="AA13" s="48">
        <v>2017</v>
      </c>
      <c r="AB13" s="48">
        <v>2018</v>
      </c>
      <c r="AC13" s="48">
        <v>2019</v>
      </c>
      <c r="AD13" s="48">
        <v>2020</v>
      </c>
      <c r="AE13" s="48">
        <v>2021</v>
      </c>
      <c r="AF13" s="48">
        <v>2022</v>
      </c>
      <c r="AG13" s="48">
        <v>2023</v>
      </c>
      <c r="AH13" s="48">
        <v>2024</v>
      </c>
      <c r="AI13" s="48" t="s">
        <v>132</v>
      </c>
      <c r="AJ13" s="48" t="s">
        <v>156</v>
      </c>
      <c r="AK13" s="18"/>
    </row>
    <row r="14" spans="1:37" s="7" customFormat="1" x14ac:dyDescent="0.25">
      <c r="A14" s="59">
        <v>1</v>
      </c>
      <c r="B14" s="59">
        <v>2</v>
      </c>
      <c r="C14" s="59">
        <v>3</v>
      </c>
      <c r="D14" s="59">
        <v>4</v>
      </c>
      <c r="E14" s="59">
        <v>5</v>
      </c>
      <c r="F14" s="59">
        <v>6</v>
      </c>
      <c r="G14" s="59">
        <v>7</v>
      </c>
      <c r="H14" s="59">
        <v>8</v>
      </c>
      <c r="I14" s="59">
        <v>9</v>
      </c>
      <c r="J14" s="59">
        <v>10</v>
      </c>
      <c r="K14" s="59">
        <v>11</v>
      </c>
      <c r="L14" s="59">
        <v>12</v>
      </c>
      <c r="M14" s="59">
        <v>13</v>
      </c>
      <c r="N14" s="59">
        <v>14</v>
      </c>
      <c r="O14" s="59">
        <v>15</v>
      </c>
      <c r="P14" s="59" t="s">
        <v>92</v>
      </c>
      <c r="Q14" s="59" t="s">
        <v>93</v>
      </c>
      <c r="R14" s="76" t="s">
        <v>94</v>
      </c>
      <c r="S14" s="59" t="s">
        <v>133</v>
      </c>
      <c r="T14" s="59" t="s">
        <v>155</v>
      </c>
      <c r="U14" s="59">
        <v>16</v>
      </c>
      <c r="V14" s="59">
        <v>17</v>
      </c>
      <c r="W14" s="59">
        <v>18</v>
      </c>
      <c r="X14" s="59">
        <v>19</v>
      </c>
      <c r="Y14" s="59">
        <v>20</v>
      </c>
      <c r="Z14" s="59">
        <v>21</v>
      </c>
      <c r="AA14" s="59">
        <v>22</v>
      </c>
      <c r="AB14" s="59">
        <v>23</v>
      </c>
      <c r="AC14" s="59">
        <v>24</v>
      </c>
      <c r="AD14" s="59">
        <v>25</v>
      </c>
      <c r="AE14" s="59">
        <v>26</v>
      </c>
      <c r="AF14" s="59">
        <v>27</v>
      </c>
      <c r="AG14" s="59">
        <v>28</v>
      </c>
      <c r="AH14" s="59">
        <v>29</v>
      </c>
      <c r="AI14" s="59" t="s">
        <v>142</v>
      </c>
      <c r="AJ14" s="59" t="s">
        <v>157</v>
      </c>
      <c r="AK14" s="19"/>
    </row>
    <row r="15" spans="1:37" x14ac:dyDescent="0.25">
      <c r="A15" s="153" t="s">
        <v>8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20"/>
    </row>
    <row r="16" spans="1:37" ht="31.5" customHeight="1" x14ac:dyDescent="0.25">
      <c r="A16" s="110" t="s">
        <v>9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21"/>
    </row>
    <row r="17" spans="1:37" s="61" customFormat="1" ht="16.5" customHeight="1" x14ac:dyDescent="0.25">
      <c r="A17" s="163" t="s">
        <v>160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60"/>
    </row>
    <row r="18" spans="1:37" s="61" customFormat="1" ht="16.5" customHeight="1" x14ac:dyDescent="0.25">
      <c r="A18" s="163" t="s">
        <v>10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60"/>
    </row>
    <row r="19" spans="1:37" s="27" customFormat="1" x14ac:dyDescent="0.25">
      <c r="A19" s="99">
        <v>1</v>
      </c>
      <c r="B19" s="112" t="s">
        <v>11</v>
      </c>
      <c r="C19" s="99"/>
      <c r="D19" s="99"/>
      <c r="E19" s="103"/>
      <c r="F19" s="55" t="s">
        <v>12</v>
      </c>
      <c r="G19" s="47">
        <f>G25+G49+G61</f>
        <v>4689591.42</v>
      </c>
      <c r="H19" s="47">
        <f>H25+H49+H61</f>
        <v>796969.54</v>
      </c>
      <c r="I19" s="47">
        <f t="shared" ref="I19:T19" si="0">I25+I49+I61</f>
        <v>1267039.9600000002</v>
      </c>
      <c r="J19" s="47">
        <f t="shared" si="0"/>
        <v>2093.66</v>
      </c>
      <c r="K19" s="47">
        <f t="shared" si="0"/>
        <v>9594.7099999999991</v>
      </c>
      <c r="L19" s="47">
        <f t="shared" si="0"/>
        <v>52620</v>
      </c>
      <c r="M19" s="47">
        <f t="shared" si="0"/>
        <v>0</v>
      </c>
      <c r="N19" s="47">
        <f t="shared" si="0"/>
        <v>876697.08</v>
      </c>
      <c r="O19" s="47">
        <f t="shared" si="0"/>
        <v>324706.62</v>
      </c>
      <c r="P19" s="47">
        <f t="shared" si="0"/>
        <v>356757.32999999996</v>
      </c>
      <c r="Q19" s="47">
        <f t="shared" si="0"/>
        <v>236281.52</v>
      </c>
      <c r="R19" s="79">
        <f t="shared" si="0"/>
        <v>64301</v>
      </c>
      <c r="S19" s="47">
        <f t="shared" si="0"/>
        <v>349430</v>
      </c>
      <c r="T19" s="47">
        <f t="shared" si="0"/>
        <v>353100</v>
      </c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100"/>
      <c r="AJ19" s="99"/>
      <c r="AK19" s="26"/>
    </row>
    <row r="20" spans="1:37" s="27" customFormat="1" ht="28.5" x14ac:dyDescent="0.25">
      <c r="A20" s="99"/>
      <c r="B20" s="112"/>
      <c r="C20" s="99"/>
      <c r="D20" s="99"/>
      <c r="E20" s="103"/>
      <c r="F20" s="55" t="s">
        <v>13</v>
      </c>
      <c r="G20" s="47">
        <f>G26+G50+G62</f>
        <v>4689591.42</v>
      </c>
      <c r="H20" s="47">
        <f t="shared" ref="H20:T24" si="1">H26+H50+H62</f>
        <v>796969.54</v>
      </c>
      <c r="I20" s="47">
        <f t="shared" si="1"/>
        <v>1267039.9600000002</v>
      </c>
      <c r="J20" s="47">
        <f t="shared" si="1"/>
        <v>2093.66</v>
      </c>
      <c r="K20" s="47">
        <f t="shared" si="1"/>
        <v>9594.7099999999991</v>
      </c>
      <c r="L20" s="47">
        <f t="shared" si="1"/>
        <v>52620</v>
      </c>
      <c r="M20" s="47">
        <f t="shared" si="1"/>
        <v>0</v>
      </c>
      <c r="N20" s="47">
        <f t="shared" si="1"/>
        <v>876697.08</v>
      </c>
      <c r="O20" s="47">
        <f t="shared" si="1"/>
        <v>324706.62</v>
      </c>
      <c r="P20" s="47">
        <f t="shared" si="1"/>
        <v>356757.32999999996</v>
      </c>
      <c r="Q20" s="47">
        <f t="shared" si="1"/>
        <v>236281.52</v>
      </c>
      <c r="R20" s="79">
        <f t="shared" si="1"/>
        <v>64301</v>
      </c>
      <c r="S20" s="47">
        <f t="shared" si="1"/>
        <v>349430</v>
      </c>
      <c r="T20" s="47">
        <f t="shared" si="1"/>
        <v>353100</v>
      </c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101"/>
      <c r="AJ20" s="99"/>
      <c r="AK20" s="26"/>
    </row>
    <row r="21" spans="1:37" s="27" customFormat="1" ht="28.5" x14ac:dyDescent="0.25">
      <c r="A21" s="99"/>
      <c r="B21" s="112"/>
      <c r="C21" s="99"/>
      <c r="D21" s="99"/>
      <c r="E21" s="103"/>
      <c r="F21" s="55" t="s">
        <v>14</v>
      </c>
      <c r="G21" s="47">
        <f>G27+G51+G63</f>
        <v>2550877.2300000004</v>
      </c>
      <c r="H21" s="47">
        <f t="shared" si="1"/>
        <v>796969.54</v>
      </c>
      <c r="I21" s="47">
        <f t="shared" si="1"/>
        <v>5022.8500000000004</v>
      </c>
      <c r="J21" s="47">
        <f t="shared" si="1"/>
        <v>2093.66</v>
      </c>
      <c r="K21" s="47">
        <f t="shared" si="1"/>
        <v>9594.7099999999991</v>
      </c>
      <c r="L21" s="47">
        <f t="shared" si="1"/>
        <v>52620</v>
      </c>
      <c r="M21" s="47">
        <f t="shared" si="1"/>
        <v>0</v>
      </c>
      <c r="N21" s="47">
        <f t="shared" si="1"/>
        <v>0</v>
      </c>
      <c r="O21" s="47">
        <f t="shared" si="1"/>
        <v>324706.62</v>
      </c>
      <c r="P21" s="47">
        <f t="shared" si="1"/>
        <v>356757.32999999996</v>
      </c>
      <c r="Q21" s="47">
        <f t="shared" si="1"/>
        <v>236281.52</v>
      </c>
      <c r="R21" s="79">
        <f t="shared" si="1"/>
        <v>64301</v>
      </c>
      <c r="S21" s="47">
        <f t="shared" si="1"/>
        <v>349430</v>
      </c>
      <c r="T21" s="47">
        <f t="shared" si="1"/>
        <v>353100</v>
      </c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101"/>
      <c r="AJ21" s="99"/>
      <c r="AK21" s="26"/>
    </row>
    <row r="22" spans="1:37" s="27" customFormat="1" ht="38.25" customHeight="1" x14ac:dyDescent="0.25">
      <c r="A22" s="99"/>
      <c r="B22" s="112"/>
      <c r="C22" s="99"/>
      <c r="D22" s="99"/>
      <c r="E22" s="103"/>
      <c r="F22" s="55" t="s">
        <v>15</v>
      </c>
      <c r="G22" s="47">
        <f>G28+G52+G64</f>
        <v>2138714.1900000004</v>
      </c>
      <c r="H22" s="47">
        <f t="shared" si="1"/>
        <v>0</v>
      </c>
      <c r="I22" s="47">
        <f t="shared" si="1"/>
        <v>1262017.1100000001</v>
      </c>
      <c r="J22" s="47">
        <f t="shared" si="1"/>
        <v>0</v>
      </c>
      <c r="K22" s="47">
        <f t="shared" si="1"/>
        <v>0</v>
      </c>
      <c r="L22" s="47">
        <f t="shared" si="1"/>
        <v>0</v>
      </c>
      <c r="M22" s="47">
        <f t="shared" si="1"/>
        <v>0</v>
      </c>
      <c r="N22" s="47">
        <f t="shared" si="1"/>
        <v>876697.08</v>
      </c>
      <c r="O22" s="47">
        <f t="shared" si="1"/>
        <v>0</v>
      </c>
      <c r="P22" s="47">
        <f t="shared" si="1"/>
        <v>0</v>
      </c>
      <c r="Q22" s="47">
        <f t="shared" si="1"/>
        <v>0</v>
      </c>
      <c r="R22" s="79">
        <f t="shared" si="1"/>
        <v>0</v>
      </c>
      <c r="S22" s="47">
        <f t="shared" si="1"/>
        <v>0</v>
      </c>
      <c r="T22" s="47">
        <f t="shared" si="1"/>
        <v>0</v>
      </c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101"/>
      <c r="AJ22" s="99"/>
      <c r="AK22" s="26"/>
    </row>
    <row r="23" spans="1:37" s="27" customFormat="1" ht="30.75" customHeight="1" x14ac:dyDescent="0.25">
      <c r="A23" s="99"/>
      <c r="B23" s="112"/>
      <c r="C23" s="99"/>
      <c r="D23" s="99"/>
      <c r="E23" s="103"/>
      <c r="F23" s="55" t="s">
        <v>16</v>
      </c>
      <c r="G23" s="47">
        <f>G29+G53+G65</f>
        <v>0</v>
      </c>
      <c r="H23" s="47">
        <f t="shared" si="1"/>
        <v>0</v>
      </c>
      <c r="I23" s="47">
        <f t="shared" si="1"/>
        <v>0</v>
      </c>
      <c r="J23" s="47">
        <f t="shared" si="1"/>
        <v>0</v>
      </c>
      <c r="K23" s="47">
        <f t="shared" si="1"/>
        <v>0</v>
      </c>
      <c r="L23" s="47">
        <f t="shared" si="1"/>
        <v>0</v>
      </c>
      <c r="M23" s="47">
        <f t="shared" si="1"/>
        <v>0</v>
      </c>
      <c r="N23" s="47">
        <f t="shared" si="1"/>
        <v>0</v>
      </c>
      <c r="O23" s="47">
        <f t="shared" si="1"/>
        <v>0</v>
      </c>
      <c r="P23" s="47">
        <f t="shared" si="1"/>
        <v>0</v>
      </c>
      <c r="Q23" s="47">
        <f t="shared" si="1"/>
        <v>0</v>
      </c>
      <c r="R23" s="79">
        <f t="shared" si="1"/>
        <v>0</v>
      </c>
      <c r="S23" s="47">
        <f t="shared" si="1"/>
        <v>0</v>
      </c>
      <c r="T23" s="47">
        <f t="shared" si="1"/>
        <v>0</v>
      </c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101"/>
      <c r="AJ23" s="99"/>
      <c r="AK23" s="26"/>
    </row>
    <row r="24" spans="1:37" s="27" customFormat="1" ht="20.25" customHeight="1" x14ac:dyDescent="0.25">
      <c r="A24" s="99"/>
      <c r="B24" s="112"/>
      <c r="C24" s="99"/>
      <c r="D24" s="99"/>
      <c r="E24" s="103"/>
      <c r="F24" s="55" t="s">
        <v>17</v>
      </c>
      <c r="G24" s="47">
        <f>G30+G54+G66</f>
        <v>0</v>
      </c>
      <c r="H24" s="47">
        <f t="shared" si="1"/>
        <v>0</v>
      </c>
      <c r="I24" s="47">
        <f t="shared" si="1"/>
        <v>0</v>
      </c>
      <c r="J24" s="47">
        <f t="shared" si="1"/>
        <v>0</v>
      </c>
      <c r="K24" s="47">
        <f t="shared" si="1"/>
        <v>0</v>
      </c>
      <c r="L24" s="47">
        <f t="shared" si="1"/>
        <v>0</v>
      </c>
      <c r="M24" s="47">
        <f t="shared" si="1"/>
        <v>0</v>
      </c>
      <c r="N24" s="47">
        <f t="shared" si="1"/>
        <v>0</v>
      </c>
      <c r="O24" s="47">
        <f t="shared" si="1"/>
        <v>0</v>
      </c>
      <c r="P24" s="47">
        <f t="shared" si="1"/>
        <v>0</v>
      </c>
      <c r="Q24" s="47">
        <f t="shared" si="1"/>
        <v>0</v>
      </c>
      <c r="R24" s="79">
        <f t="shared" si="1"/>
        <v>0</v>
      </c>
      <c r="S24" s="47">
        <f t="shared" si="1"/>
        <v>0</v>
      </c>
      <c r="T24" s="47">
        <f t="shared" si="1"/>
        <v>0</v>
      </c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102"/>
      <c r="AJ24" s="99"/>
      <c r="AK24" s="26"/>
    </row>
    <row r="25" spans="1:37" s="30" customFormat="1" x14ac:dyDescent="0.25">
      <c r="A25" s="126" t="s">
        <v>44</v>
      </c>
      <c r="B25" s="112" t="s">
        <v>18</v>
      </c>
      <c r="C25" s="99">
        <v>2014</v>
      </c>
      <c r="D25" s="99">
        <v>2026</v>
      </c>
      <c r="E25" s="99" t="s">
        <v>165</v>
      </c>
      <c r="F25" s="55" t="s">
        <v>12</v>
      </c>
      <c r="G25" s="47">
        <f>G31+G37+G43</f>
        <v>2540323.81</v>
      </c>
      <c r="H25" s="47">
        <f t="shared" ref="H25:T30" si="2">H31+H37+H43</f>
        <v>0</v>
      </c>
      <c r="I25" s="47">
        <f t="shared" si="2"/>
        <v>0</v>
      </c>
      <c r="J25" s="47">
        <f t="shared" si="2"/>
        <v>0</v>
      </c>
      <c r="K25" s="47">
        <f t="shared" si="2"/>
        <v>0</v>
      </c>
      <c r="L25" s="47">
        <f t="shared" si="2"/>
        <v>52620</v>
      </c>
      <c r="M25" s="47">
        <f t="shared" si="2"/>
        <v>0</v>
      </c>
      <c r="N25" s="47">
        <f t="shared" si="2"/>
        <v>820360</v>
      </c>
      <c r="O25" s="47">
        <f t="shared" si="2"/>
        <v>324706.62</v>
      </c>
      <c r="P25" s="47">
        <f t="shared" si="2"/>
        <v>351524.67</v>
      </c>
      <c r="Q25" s="47">
        <f t="shared" si="2"/>
        <v>236281.52</v>
      </c>
      <c r="R25" s="79">
        <f t="shared" si="2"/>
        <v>64301</v>
      </c>
      <c r="S25" s="47">
        <f t="shared" si="2"/>
        <v>343430</v>
      </c>
      <c r="T25" s="47">
        <f t="shared" si="2"/>
        <v>347100</v>
      </c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100"/>
      <c r="AJ25" s="99"/>
      <c r="AK25" s="29"/>
    </row>
    <row r="26" spans="1:37" s="30" customFormat="1" ht="28.5" x14ac:dyDescent="0.25">
      <c r="A26" s="126"/>
      <c r="B26" s="112"/>
      <c r="C26" s="99"/>
      <c r="D26" s="99"/>
      <c r="E26" s="99"/>
      <c r="F26" s="55" t="s">
        <v>13</v>
      </c>
      <c r="G26" s="47">
        <f t="shared" ref="G26:R30" si="3">G32+G38+G44</f>
        <v>2540323.81</v>
      </c>
      <c r="H26" s="47">
        <f t="shared" si="3"/>
        <v>0</v>
      </c>
      <c r="I26" s="47">
        <f t="shared" si="3"/>
        <v>0</v>
      </c>
      <c r="J26" s="47">
        <f t="shared" si="3"/>
        <v>0</v>
      </c>
      <c r="K26" s="47">
        <f t="shared" si="3"/>
        <v>0</v>
      </c>
      <c r="L26" s="47">
        <f t="shared" si="3"/>
        <v>52620</v>
      </c>
      <c r="M26" s="47">
        <f t="shared" si="3"/>
        <v>0</v>
      </c>
      <c r="N26" s="47">
        <f t="shared" si="3"/>
        <v>820360</v>
      </c>
      <c r="O26" s="47">
        <f t="shared" si="3"/>
        <v>324706.62</v>
      </c>
      <c r="P26" s="47">
        <f t="shared" si="3"/>
        <v>351524.67</v>
      </c>
      <c r="Q26" s="47">
        <f t="shared" si="3"/>
        <v>236281.52</v>
      </c>
      <c r="R26" s="79">
        <f t="shared" si="3"/>
        <v>64301</v>
      </c>
      <c r="S26" s="47">
        <f t="shared" si="2"/>
        <v>343430</v>
      </c>
      <c r="T26" s="47">
        <f t="shared" si="2"/>
        <v>347100</v>
      </c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101"/>
      <c r="AJ26" s="99"/>
      <c r="AK26" s="29"/>
    </row>
    <row r="27" spans="1:37" s="30" customFormat="1" ht="28.5" x14ac:dyDescent="0.25">
      <c r="A27" s="126"/>
      <c r="B27" s="112"/>
      <c r="C27" s="99"/>
      <c r="D27" s="99"/>
      <c r="E27" s="99"/>
      <c r="F27" s="55" t="s">
        <v>14</v>
      </c>
      <c r="G27" s="47">
        <f t="shared" si="3"/>
        <v>1719963.81</v>
      </c>
      <c r="H27" s="47">
        <f t="shared" si="3"/>
        <v>0</v>
      </c>
      <c r="I27" s="47">
        <f t="shared" si="3"/>
        <v>0</v>
      </c>
      <c r="J27" s="47">
        <f t="shared" si="3"/>
        <v>0</v>
      </c>
      <c r="K27" s="47">
        <f t="shared" si="3"/>
        <v>0</v>
      </c>
      <c r="L27" s="47">
        <f t="shared" si="3"/>
        <v>52620</v>
      </c>
      <c r="M27" s="47">
        <f t="shared" si="3"/>
        <v>0</v>
      </c>
      <c r="N27" s="47">
        <f t="shared" si="3"/>
        <v>0</v>
      </c>
      <c r="O27" s="47">
        <f t="shared" si="3"/>
        <v>324706.62</v>
      </c>
      <c r="P27" s="47">
        <f t="shared" si="3"/>
        <v>351524.67</v>
      </c>
      <c r="Q27" s="47">
        <f t="shared" si="3"/>
        <v>236281.52</v>
      </c>
      <c r="R27" s="79">
        <f t="shared" si="3"/>
        <v>64301</v>
      </c>
      <c r="S27" s="47">
        <f t="shared" si="2"/>
        <v>343430</v>
      </c>
      <c r="T27" s="47">
        <f t="shared" si="2"/>
        <v>347100</v>
      </c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101"/>
      <c r="AJ27" s="99"/>
      <c r="AK27" s="29"/>
    </row>
    <row r="28" spans="1:37" s="30" customFormat="1" ht="33.75" customHeight="1" x14ac:dyDescent="0.25">
      <c r="A28" s="126"/>
      <c r="B28" s="112"/>
      <c r="C28" s="99"/>
      <c r="D28" s="99"/>
      <c r="E28" s="99"/>
      <c r="F28" s="55" t="s">
        <v>15</v>
      </c>
      <c r="G28" s="47">
        <f t="shared" si="3"/>
        <v>820360</v>
      </c>
      <c r="H28" s="47">
        <f t="shared" si="3"/>
        <v>0</v>
      </c>
      <c r="I28" s="47">
        <f t="shared" si="3"/>
        <v>0</v>
      </c>
      <c r="J28" s="47">
        <f t="shared" si="3"/>
        <v>0</v>
      </c>
      <c r="K28" s="47">
        <f t="shared" si="3"/>
        <v>0</v>
      </c>
      <c r="L28" s="47">
        <f t="shared" si="3"/>
        <v>0</v>
      </c>
      <c r="M28" s="47">
        <f t="shared" si="3"/>
        <v>0</v>
      </c>
      <c r="N28" s="47">
        <f t="shared" si="3"/>
        <v>820360</v>
      </c>
      <c r="O28" s="47">
        <f t="shared" si="3"/>
        <v>0</v>
      </c>
      <c r="P28" s="47">
        <f t="shared" si="3"/>
        <v>0</v>
      </c>
      <c r="Q28" s="47">
        <f t="shared" si="3"/>
        <v>0</v>
      </c>
      <c r="R28" s="79">
        <f t="shared" si="3"/>
        <v>0</v>
      </c>
      <c r="S28" s="47">
        <f t="shared" si="2"/>
        <v>0</v>
      </c>
      <c r="T28" s="47">
        <f t="shared" si="2"/>
        <v>0</v>
      </c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101"/>
      <c r="AJ28" s="99"/>
      <c r="AK28" s="29"/>
    </row>
    <row r="29" spans="1:37" s="30" customFormat="1" ht="28.5" x14ac:dyDescent="0.25">
      <c r="A29" s="126"/>
      <c r="B29" s="112"/>
      <c r="C29" s="99"/>
      <c r="D29" s="99"/>
      <c r="E29" s="99"/>
      <c r="F29" s="55" t="s">
        <v>16</v>
      </c>
      <c r="G29" s="47">
        <f t="shared" si="3"/>
        <v>0</v>
      </c>
      <c r="H29" s="47">
        <f t="shared" si="3"/>
        <v>0</v>
      </c>
      <c r="I29" s="47">
        <f t="shared" si="3"/>
        <v>0</v>
      </c>
      <c r="J29" s="47">
        <f t="shared" si="3"/>
        <v>0</v>
      </c>
      <c r="K29" s="47">
        <f t="shared" si="3"/>
        <v>0</v>
      </c>
      <c r="L29" s="47">
        <f t="shared" si="3"/>
        <v>0</v>
      </c>
      <c r="M29" s="47">
        <f t="shared" si="3"/>
        <v>0</v>
      </c>
      <c r="N29" s="47">
        <f t="shared" si="3"/>
        <v>0</v>
      </c>
      <c r="O29" s="47">
        <f t="shared" si="3"/>
        <v>0</v>
      </c>
      <c r="P29" s="47">
        <f t="shared" si="3"/>
        <v>0</v>
      </c>
      <c r="Q29" s="47">
        <f t="shared" si="3"/>
        <v>0</v>
      </c>
      <c r="R29" s="79">
        <f t="shared" si="3"/>
        <v>0</v>
      </c>
      <c r="S29" s="47">
        <f t="shared" si="2"/>
        <v>0</v>
      </c>
      <c r="T29" s="47">
        <f t="shared" si="2"/>
        <v>0</v>
      </c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101"/>
      <c r="AJ29" s="99"/>
      <c r="AK29" s="29"/>
    </row>
    <row r="30" spans="1:37" s="30" customFormat="1" x14ac:dyDescent="0.25">
      <c r="A30" s="126"/>
      <c r="B30" s="112"/>
      <c r="C30" s="99"/>
      <c r="D30" s="99"/>
      <c r="E30" s="99"/>
      <c r="F30" s="55" t="s">
        <v>17</v>
      </c>
      <c r="G30" s="47">
        <f t="shared" si="3"/>
        <v>0</v>
      </c>
      <c r="H30" s="47">
        <f t="shared" si="3"/>
        <v>0</v>
      </c>
      <c r="I30" s="47">
        <f t="shared" si="3"/>
        <v>0</v>
      </c>
      <c r="J30" s="47">
        <f t="shared" si="3"/>
        <v>0</v>
      </c>
      <c r="K30" s="47">
        <f t="shared" si="3"/>
        <v>0</v>
      </c>
      <c r="L30" s="47">
        <f t="shared" si="3"/>
        <v>0</v>
      </c>
      <c r="M30" s="47">
        <f t="shared" si="3"/>
        <v>0</v>
      </c>
      <c r="N30" s="47">
        <f t="shared" si="3"/>
        <v>0</v>
      </c>
      <c r="O30" s="47">
        <f t="shared" si="3"/>
        <v>0</v>
      </c>
      <c r="P30" s="47">
        <f t="shared" si="3"/>
        <v>0</v>
      </c>
      <c r="Q30" s="47">
        <f t="shared" si="3"/>
        <v>0</v>
      </c>
      <c r="R30" s="79">
        <f t="shared" si="3"/>
        <v>0</v>
      </c>
      <c r="S30" s="47">
        <f t="shared" si="2"/>
        <v>0</v>
      </c>
      <c r="T30" s="47">
        <f t="shared" si="2"/>
        <v>0</v>
      </c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102"/>
      <c r="AJ30" s="99"/>
      <c r="AK30" s="29"/>
    </row>
    <row r="31" spans="1:37" x14ac:dyDescent="0.25">
      <c r="A31" s="108" t="s">
        <v>47</v>
      </c>
      <c r="B31" s="109" t="s">
        <v>19</v>
      </c>
      <c r="C31" s="110">
        <v>2020</v>
      </c>
      <c r="D31" s="110">
        <v>2020</v>
      </c>
      <c r="E31" s="125"/>
      <c r="F31" s="54" t="s">
        <v>12</v>
      </c>
      <c r="G31" s="44">
        <f t="shared" ref="G31:G48" si="4">SUM(H31:T31)</f>
        <v>820360</v>
      </c>
      <c r="H31" s="44">
        <f>H32+H36</f>
        <v>0</v>
      </c>
      <c r="I31" s="44">
        <f t="shared" ref="I31:R31" si="5">I32+I36</f>
        <v>0</v>
      </c>
      <c r="J31" s="44">
        <f t="shared" si="5"/>
        <v>0</v>
      </c>
      <c r="K31" s="44">
        <f t="shared" si="5"/>
        <v>0</v>
      </c>
      <c r="L31" s="44">
        <f t="shared" si="5"/>
        <v>0</v>
      </c>
      <c r="M31" s="44">
        <f t="shared" si="5"/>
        <v>0</v>
      </c>
      <c r="N31" s="44">
        <f t="shared" si="5"/>
        <v>820360</v>
      </c>
      <c r="O31" s="44">
        <f t="shared" si="5"/>
        <v>0</v>
      </c>
      <c r="P31" s="44">
        <f t="shared" si="5"/>
        <v>0</v>
      </c>
      <c r="Q31" s="44">
        <f t="shared" si="5"/>
        <v>0</v>
      </c>
      <c r="R31" s="81">
        <f t="shared" si="5"/>
        <v>0</v>
      </c>
      <c r="S31" s="44">
        <f>S32+S36</f>
        <v>0</v>
      </c>
      <c r="T31" s="44">
        <f>T32+T36</f>
        <v>0</v>
      </c>
      <c r="U31" s="125" t="s">
        <v>144</v>
      </c>
      <c r="V31" s="125" t="s">
        <v>145</v>
      </c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8"/>
      <c r="AJ31" s="110"/>
      <c r="AK31" s="21"/>
    </row>
    <row r="32" spans="1:37" ht="30" x14ac:dyDescent="0.25">
      <c r="A32" s="108"/>
      <c r="B32" s="109"/>
      <c r="C32" s="110"/>
      <c r="D32" s="110"/>
      <c r="E32" s="125"/>
      <c r="F32" s="54" t="s">
        <v>13</v>
      </c>
      <c r="G32" s="44">
        <f t="shared" si="4"/>
        <v>820360</v>
      </c>
      <c r="H32" s="44">
        <f>SUM(H33:H35)</f>
        <v>0</v>
      </c>
      <c r="I32" s="44">
        <f t="shared" ref="I32:R32" si="6">SUM(I33:I35)</f>
        <v>0</v>
      </c>
      <c r="J32" s="44">
        <f t="shared" si="6"/>
        <v>0</v>
      </c>
      <c r="K32" s="44">
        <f t="shared" si="6"/>
        <v>0</v>
      </c>
      <c r="L32" s="44">
        <f t="shared" si="6"/>
        <v>0</v>
      </c>
      <c r="M32" s="44">
        <f t="shared" si="6"/>
        <v>0</v>
      </c>
      <c r="N32" s="44">
        <f t="shared" si="6"/>
        <v>820360</v>
      </c>
      <c r="O32" s="44">
        <f t="shared" si="6"/>
        <v>0</v>
      </c>
      <c r="P32" s="44">
        <f t="shared" si="6"/>
        <v>0</v>
      </c>
      <c r="Q32" s="44">
        <f t="shared" si="6"/>
        <v>0</v>
      </c>
      <c r="R32" s="81">
        <f t="shared" si="6"/>
        <v>0</v>
      </c>
      <c r="S32" s="44">
        <f>SUM(S33:S35)</f>
        <v>0</v>
      </c>
      <c r="T32" s="44">
        <f>SUM(T33:T35)</f>
        <v>0</v>
      </c>
      <c r="U32" s="125"/>
      <c r="V32" s="125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01"/>
      <c r="AJ32" s="110"/>
      <c r="AK32" s="21"/>
    </row>
    <row r="33" spans="1:37" ht="30" x14ac:dyDescent="0.25">
      <c r="A33" s="108"/>
      <c r="B33" s="109"/>
      <c r="C33" s="110"/>
      <c r="D33" s="110"/>
      <c r="E33" s="125"/>
      <c r="F33" s="54" t="s">
        <v>14</v>
      </c>
      <c r="G33" s="44">
        <f t="shared" si="4"/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81">
        <v>0</v>
      </c>
      <c r="S33" s="44">
        <v>0</v>
      </c>
      <c r="T33" s="44">
        <v>0</v>
      </c>
      <c r="U33" s="125"/>
      <c r="V33" s="125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01"/>
      <c r="AJ33" s="110"/>
      <c r="AK33" s="21"/>
    </row>
    <row r="34" spans="1:37" ht="30" x14ac:dyDescent="0.25">
      <c r="A34" s="108"/>
      <c r="B34" s="109"/>
      <c r="C34" s="110"/>
      <c r="D34" s="110"/>
      <c r="E34" s="125"/>
      <c r="F34" s="54" t="s">
        <v>15</v>
      </c>
      <c r="G34" s="44">
        <f t="shared" si="4"/>
        <v>820360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820360</v>
      </c>
      <c r="O34" s="44">
        <v>0</v>
      </c>
      <c r="P34" s="44">
        <v>0</v>
      </c>
      <c r="Q34" s="44">
        <v>0</v>
      </c>
      <c r="R34" s="81">
        <v>0</v>
      </c>
      <c r="S34" s="44">
        <v>0</v>
      </c>
      <c r="T34" s="44">
        <v>0</v>
      </c>
      <c r="U34" s="125"/>
      <c r="V34" s="125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01"/>
      <c r="AJ34" s="110"/>
      <c r="AK34" s="21"/>
    </row>
    <row r="35" spans="1:37" ht="30" x14ac:dyDescent="0.25">
      <c r="A35" s="108"/>
      <c r="B35" s="109"/>
      <c r="C35" s="110"/>
      <c r="D35" s="110"/>
      <c r="E35" s="125"/>
      <c r="F35" s="54" t="s">
        <v>16</v>
      </c>
      <c r="G35" s="44">
        <f t="shared" si="4"/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81">
        <v>0</v>
      </c>
      <c r="S35" s="44">
        <v>0</v>
      </c>
      <c r="T35" s="44">
        <v>0</v>
      </c>
      <c r="U35" s="125"/>
      <c r="V35" s="125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01"/>
      <c r="AJ35" s="110"/>
      <c r="AK35" s="21"/>
    </row>
    <row r="36" spans="1:37" x14ac:dyDescent="0.25">
      <c r="A36" s="108"/>
      <c r="B36" s="109"/>
      <c r="C36" s="110"/>
      <c r="D36" s="110"/>
      <c r="E36" s="125"/>
      <c r="F36" s="54" t="s">
        <v>17</v>
      </c>
      <c r="G36" s="44">
        <f t="shared" si="4"/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81">
        <v>0</v>
      </c>
      <c r="S36" s="44">
        <v>0</v>
      </c>
      <c r="T36" s="44">
        <v>0</v>
      </c>
      <c r="U36" s="125"/>
      <c r="V36" s="125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02"/>
      <c r="AJ36" s="110"/>
      <c r="AK36" s="21"/>
    </row>
    <row r="37" spans="1:37" x14ac:dyDescent="0.25">
      <c r="A37" s="108" t="s">
        <v>48</v>
      </c>
      <c r="B37" s="109" t="s">
        <v>100</v>
      </c>
      <c r="C37" s="110">
        <v>2014</v>
      </c>
      <c r="D37" s="110">
        <v>2026</v>
      </c>
      <c r="E37" s="125"/>
      <c r="F37" s="54" t="s">
        <v>12</v>
      </c>
      <c r="G37" s="44">
        <f t="shared" si="4"/>
        <v>52620</v>
      </c>
      <c r="H37" s="44">
        <f t="shared" ref="H37:T37" si="7">H38+H42</f>
        <v>0</v>
      </c>
      <c r="I37" s="44">
        <f t="shared" si="7"/>
        <v>0</v>
      </c>
      <c r="J37" s="44">
        <f t="shared" si="7"/>
        <v>0</v>
      </c>
      <c r="K37" s="44">
        <f t="shared" si="7"/>
        <v>0</v>
      </c>
      <c r="L37" s="44">
        <f t="shared" si="7"/>
        <v>52620</v>
      </c>
      <c r="M37" s="44">
        <f t="shared" si="7"/>
        <v>0</v>
      </c>
      <c r="N37" s="44">
        <f t="shared" si="7"/>
        <v>0</v>
      </c>
      <c r="O37" s="44">
        <f t="shared" si="7"/>
        <v>0</v>
      </c>
      <c r="P37" s="44">
        <f t="shared" si="7"/>
        <v>0</v>
      </c>
      <c r="Q37" s="44">
        <f t="shared" si="7"/>
        <v>0</v>
      </c>
      <c r="R37" s="81">
        <f t="shared" si="7"/>
        <v>0</v>
      </c>
      <c r="S37" s="44">
        <f t="shared" si="7"/>
        <v>0</v>
      </c>
      <c r="T37" s="44">
        <f t="shared" si="7"/>
        <v>0</v>
      </c>
      <c r="U37" s="125" t="s">
        <v>144</v>
      </c>
      <c r="V37" s="125" t="s">
        <v>145</v>
      </c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8"/>
      <c r="AJ37" s="110"/>
      <c r="AK37" s="21"/>
    </row>
    <row r="38" spans="1:37" ht="30" x14ac:dyDescent="0.25">
      <c r="A38" s="108"/>
      <c r="B38" s="109"/>
      <c r="C38" s="110"/>
      <c r="D38" s="110"/>
      <c r="E38" s="125"/>
      <c r="F38" s="54" t="s">
        <v>13</v>
      </c>
      <c r="G38" s="44">
        <f t="shared" si="4"/>
        <v>52620</v>
      </c>
      <c r="H38" s="44">
        <f t="shared" ref="H38:T38" si="8">SUM(H39:H41)</f>
        <v>0</v>
      </c>
      <c r="I38" s="44">
        <f t="shared" si="8"/>
        <v>0</v>
      </c>
      <c r="J38" s="44">
        <f t="shared" si="8"/>
        <v>0</v>
      </c>
      <c r="K38" s="44">
        <f t="shared" si="8"/>
        <v>0</v>
      </c>
      <c r="L38" s="44">
        <f t="shared" si="8"/>
        <v>52620</v>
      </c>
      <c r="M38" s="44">
        <f t="shared" si="8"/>
        <v>0</v>
      </c>
      <c r="N38" s="44">
        <f t="shared" si="8"/>
        <v>0</v>
      </c>
      <c r="O38" s="44">
        <f t="shared" si="8"/>
        <v>0</v>
      </c>
      <c r="P38" s="44">
        <f t="shared" si="8"/>
        <v>0</v>
      </c>
      <c r="Q38" s="44">
        <f t="shared" si="8"/>
        <v>0</v>
      </c>
      <c r="R38" s="81">
        <f t="shared" si="8"/>
        <v>0</v>
      </c>
      <c r="S38" s="44">
        <f t="shared" si="8"/>
        <v>0</v>
      </c>
      <c r="T38" s="44">
        <f t="shared" si="8"/>
        <v>0</v>
      </c>
      <c r="U38" s="125"/>
      <c r="V38" s="125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01"/>
      <c r="AJ38" s="110"/>
      <c r="AK38" s="21"/>
    </row>
    <row r="39" spans="1:37" ht="30" x14ac:dyDescent="0.25">
      <c r="A39" s="108"/>
      <c r="B39" s="109"/>
      <c r="C39" s="110"/>
      <c r="D39" s="110"/>
      <c r="E39" s="125"/>
      <c r="F39" s="54" t="s">
        <v>14</v>
      </c>
      <c r="G39" s="44">
        <f t="shared" si="4"/>
        <v>52620</v>
      </c>
      <c r="H39" s="44">
        <v>0</v>
      </c>
      <c r="I39" s="44">
        <v>0</v>
      </c>
      <c r="J39" s="44">
        <v>0</v>
      </c>
      <c r="K39" s="44">
        <v>0</v>
      </c>
      <c r="L39" s="44">
        <v>52620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81">
        <v>0</v>
      </c>
      <c r="S39" s="44">
        <v>0</v>
      </c>
      <c r="T39" s="44">
        <v>0</v>
      </c>
      <c r="U39" s="125"/>
      <c r="V39" s="125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01"/>
      <c r="AJ39" s="110"/>
      <c r="AK39" s="21"/>
    </row>
    <row r="40" spans="1:37" ht="30" x14ac:dyDescent="0.25">
      <c r="A40" s="108"/>
      <c r="B40" s="109"/>
      <c r="C40" s="110"/>
      <c r="D40" s="110"/>
      <c r="E40" s="125"/>
      <c r="F40" s="54" t="s">
        <v>15</v>
      </c>
      <c r="G40" s="44">
        <f t="shared" si="4"/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81">
        <v>0</v>
      </c>
      <c r="S40" s="44">
        <v>0</v>
      </c>
      <c r="T40" s="44">
        <v>0</v>
      </c>
      <c r="U40" s="125"/>
      <c r="V40" s="125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01"/>
      <c r="AJ40" s="110"/>
      <c r="AK40" s="21"/>
    </row>
    <row r="41" spans="1:37" ht="30" x14ac:dyDescent="0.25">
      <c r="A41" s="108"/>
      <c r="B41" s="109"/>
      <c r="C41" s="110"/>
      <c r="D41" s="110"/>
      <c r="E41" s="125"/>
      <c r="F41" s="54" t="s">
        <v>16</v>
      </c>
      <c r="G41" s="44">
        <f t="shared" si="4"/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81">
        <v>0</v>
      </c>
      <c r="S41" s="44">
        <v>0</v>
      </c>
      <c r="T41" s="44">
        <v>0</v>
      </c>
      <c r="U41" s="125"/>
      <c r="V41" s="125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01"/>
      <c r="AJ41" s="110"/>
      <c r="AK41" s="21"/>
    </row>
    <row r="42" spans="1:37" x14ac:dyDescent="0.25">
      <c r="A42" s="108"/>
      <c r="B42" s="109"/>
      <c r="C42" s="110"/>
      <c r="D42" s="110"/>
      <c r="E42" s="125"/>
      <c r="F42" s="54" t="s">
        <v>17</v>
      </c>
      <c r="G42" s="44">
        <f t="shared" si="4"/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81">
        <v>0</v>
      </c>
      <c r="S42" s="44">
        <v>0</v>
      </c>
      <c r="T42" s="44">
        <v>0</v>
      </c>
      <c r="U42" s="125"/>
      <c r="V42" s="125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02"/>
      <c r="AJ42" s="110"/>
      <c r="AK42" s="21"/>
    </row>
    <row r="43" spans="1:37" x14ac:dyDescent="0.25">
      <c r="A43" s="108" t="s">
        <v>98</v>
      </c>
      <c r="B43" s="109" t="s">
        <v>99</v>
      </c>
      <c r="C43" s="110">
        <v>2021</v>
      </c>
      <c r="D43" s="110">
        <v>2026</v>
      </c>
      <c r="E43" s="125"/>
      <c r="F43" s="54" t="s">
        <v>12</v>
      </c>
      <c r="G43" s="44">
        <f t="shared" si="4"/>
        <v>1667343.81</v>
      </c>
      <c r="H43" s="44">
        <f t="shared" ref="H43:T43" si="9">H44+H48</f>
        <v>0</v>
      </c>
      <c r="I43" s="44">
        <f t="shared" si="9"/>
        <v>0</v>
      </c>
      <c r="J43" s="44">
        <f t="shared" si="9"/>
        <v>0</v>
      </c>
      <c r="K43" s="44">
        <f t="shared" si="9"/>
        <v>0</v>
      </c>
      <c r="L43" s="44">
        <f t="shared" si="9"/>
        <v>0</v>
      </c>
      <c r="M43" s="44">
        <f t="shared" si="9"/>
        <v>0</v>
      </c>
      <c r="N43" s="44">
        <f t="shared" si="9"/>
        <v>0</v>
      </c>
      <c r="O43" s="44">
        <f t="shared" si="9"/>
        <v>324706.62</v>
      </c>
      <c r="P43" s="44">
        <f t="shared" si="9"/>
        <v>351524.67</v>
      </c>
      <c r="Q43" s="44">
        <f t="shared" si="9"/>
        <v>236281.52</v>
      </c>
      <c r="R43" s="81">
        <f t="shared" si="9"/>
        <v>64301</v>
      </c>
      <c r="S43" s="44">
        <f t="shared" si="9"/>
        <v>343430</v>
      </c>
      <c r="T43" s="44">
        <f t="shared" si="9"/>
        <v>347100</v>
      </c>
      <c r="U43" s="125" t="s">
        <v>144</v>
      </c>
      <c r="V43" s="125" t="s">
        <v>145</v>
      </c>
      <c r="W43" s="110"/>
      <c r="X43" s="110"/>
      <c r="Y43" s="110"/>
      <c r="Z43" s="110"/>
      <c r="AA43" s="110"/>
      <c r="AB43" s="110"/>
      <c r="AC43" s="110"/>
      <c r="AD43" s="110"/>
      <c r="AE43" s="110"/>
      <c r="AF43" s="110">
        <v>100</v>
      </c>
      <c r="AG43" s="110">
        <v>100</v>
      </c>
      <c r="AH43" s="110">
        <v>100</v>
      </c>
      <c r="AI43" s="118">
        <v>100</v>
      </c>
      <c r="AJ43" s="110"/>
      <c r="AK43" s="21"/>
    </row>
    <row r="44" spans="1:37" ht="30" x14ac:dyDescent="0.25">
      <c r="A44" s="108"/>
      <c r="B44" s="109"/>
      <c r="C44" s="110"/>
      <c r="D44" s="110"/>
      <c r="E44" s="125"/>
      <c r="F44" s="54" t="s">
        <v>13</v>
      </c>
      <c r="G44" s="44">
        <f t="shared" si="4"/>
        <v>1667343.81</v>
      </c>
      <c r="H44" s="44">
        <f t="shared" ref="H44:T44" si="10">SUM(H45:H47)</f>
        <v>0</v>
      </c>
      <c r="I44" s="44">
        <f t="shared" si="10"/>
        <v>0</v>
      </c>
      <c r="J44" s="44">
        <f t="shared" si="10"/>
        <v>0</v>
      </c>
      <c r="K44" s="44">
        <f t="shared" si="10"/>
        <v>0</v>
      </c>
      <c r="L44" s="44">
        <f t="shared" si="10"/>
        <v>0</v>
      </c>
      <c r="M44" s="44">
        <f t="shared" si="10"/>
        <v>0</v>
      </c>
      <c r="N44" s="44">
        <f t="shared" si="10"/>
        <v>0</v>
      </c>
      <c r="O44" s="44">
        <f t="shared" si="10"/>
        <v>324706.62</v>
      </c>
      <c r="P44" s="44">
        <f t="shared" si="10"/>
        <v>351524.67</v>
      </c>
      <c r="Q44" s="44">
        <f t="shared" si="10"/>
        <v>236281.52</v>
      </c>
      <c r="R44" s="81">
        <f t="shared" si="10"/>
        <v>64301</v>
      </c>
      <c r="S44" s="44">
        <f t="shared" si="10"/>
        <v>343430</v>
      </c>
      <c r="T44" s="44">
        <f t="shared" si="10"/>
        <v>347100</v>
      </c>
      <c r="U44" s="125"/>
      <c r="V44" s="125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01"/>
      <c r="AJ44" s="110"/>
      <c r="AK44" s="21"/>
    </row>
    <row r="45" spans="1:37" ht="30" x14ac:dyDescent="0.25">
      <c r="A45" s="108"/>
      <c r="B45" s="109"/>
      <c r="C45" s="110"/>
      <c r="D45" s="110"/>
      <c r="E45" s="125"/>
      <c r="F45" s="54" t="s">
        <v>14</v>
      </c>
      <c r="G45" s="44">
        <f t="shared" si="4"/>
        <v>1667343.81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324706.62</v>
      </c>
      <c r="P45" s="44">
        <v>351524.67</v>
      </c>
      <c r="Q45" s="44">
        <v>236281.52</v>
      </c>
      <c r="R45" s="81">
        <v>64301</v>
      </c>
      <c r="S45" s="44">
        <v>343430</v>
      </c>
      <c r="T45" s="44">
        <v>347100</v>
      </c>
      <c r="U45" s="125"/>
      <c r="V45" s="125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01"/>
      <c r="AJ45" s="110"/>
      <c r="AK45" s="21"/>
    </row>
    <row r="46" spans="1:37" ht="30" x14ac:dyDescent="0.25">
      <c r="A46" s="108"/>
      <c r="B46" s="109"/>
      <c r="C46" s="110"/>
      <c r="D46" s="110"/>
      <c r="E46" s="125"/>
      <c r="F46" s="54" t="s">
        <v>15</v>
      </c>
      <c r="G46" s="44">
        <f t="shared" si="4"/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81">
        <v>0</v>
      </c>
      <c r="S46" s="44">
        <v>0</v>
      </c>
      <c r="T46" s="44">
        <v>0</v>
      </c>
      <c r="U46" s="125"/>
      <c r="V46" s="125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01"/>
      <c r="AJ46" s="110"/>
      <c r="AK46" s="21"/>
    </row>
    <row r="47" spans="1:37" ht="30" x14ac:dyDescent="0.25">
      <c r="A47" s="108"/>
      <c r="B47" s="109"/>
      <c r="C47" s="110"/>
      <c r="D47" s="110"/>
      <c r="E47" s="125"/>
      <c r="F47" s="54" t="s">
        <v>16</v>
      </c>
      <c r="G47" s="44">
        <f t="shared" si="4"/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81">
        <v>0</v>
      </c>
      <c r="S47" s="44">
        <v>0</v>
      </c>
      <c r="T47" s="44">
        <v>0</v>
      </c>
      <c r="U47" s="125"/>
      <c r="V47" s="125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01"/>
      <c r="AJ47" s="110"/>
      <c r="AK47" s="21"/>
    </row>
    <row r="48" spans="1:37" x14ac:dyDescent="0.25">
      <c r="A48" s="108"/>
      <c r="B48" s="109"/>
      <c r="C48" s="110"/>
      <c r="D48" s="110"/>
      <c r="E48" s="125"/>
      <c r="F48" s="54" t="s">
        <v>17</v>
      </c>
      <c r="G48" s="44">
        <f t="shared" si="4"/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81">
        <v>0</v>
      </c>
      <c r="S48" s="44">
        <v>0</v>
      </c>
      <c r="T48" s="44">
        <v>0</v>
      </c>
      <c r="U48" s="125"/>
      <c r="V48" s="125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02"/>
      <c r="AJ48" s="110"/>
      <c r="AK48" s="21"/>
    </row>
    <row r="49" spans="1:37" s="30" customFormat="1" ht="15" customHeight="1" x14ac:dyDescent="0.25">
      <c r="A49" s="111" t="s">
        <v>49</v>
      </c>
      <c r="B49" s="112" t="s">
        <v>20</v>
      </c>
      <c r="C49" s="99">
        <v>2014</v>
      </c>
      <c r="D49" s="99">
        <v>2026</v>
      </c>
      <c r="E49" s="99" t="s">
        <v>165</v>
      </c>
      <c r="F49" s="55" t="s">
        <v>12</v>
      </c>
      <c r="G49" s="47">
        <f>G55</f>
        <v>2132034.9500000002</v>
      </c>
      <c r="H49" s="47">
        <f t="shared" ref="H49:T54" si="11">H55</f>
        <v>796969.54</v>
      </c>
      <c r="I49" s="47">
        <f t="shared" si="11"/>
        <v>1267039.9600000002</v>
      </c>
      <c r="J49" s="47">
        <f t="shared" si="11"/>
        <v>2093.66</v>
      </c>
      <c r="K49" s="47">
        <f t="shared" si="11"/>
        <v>9594.7099999999991</v>
      </c>
      <c r="L49" s="47">
        <f t="shared" si="11"/>
        <v>0</v>
      </c>
      <c r="M49" s="47">
        <f t="shared" si="11"/>
        <v>0</v>
      </c>
      <c r="N49" s="47">
        <f t="shared" si="11"/>
        <v>56337.08</v>
      </c>
      <c r="O49" s="47">
        <f t="shared" si="11"/>
        <v>0</v>
      </c>
      <c r="P49" s="47">
        <f t="shared" si="11"/>
        <v>0</v>
      </c>
      <c r="Q49" s="47">
        <f t="shared" si="11"/>
        <v>0</v>
      </c>
      <c r="R49" s="79">
        <f t="shared" si="11"/>
        <v>0</v>
      </c>
      <c r="S49" s="47">
        <f t="shared" si="11"/>
        <v>0</v>
      </c>
      <c r="T49" s="47">
        <f t="shared" si="11"/>
        <v>0</v>
      </c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100"/>
      <c r="AJ49" s="99"/>
      <c r="AK49" s="29"/>
    </row>
    <row r="50" spans="1:37" s="30" customFormat="1" ht="28.5" x14ac:dyDescent="0.25">
      <c r="A50" s="111"/>
      <c r="B50" s="112"/>
      <c r="C50" s="99"/>
      <c r="D50" s="99"/>
      <c r="E50" s="99"/>
      <c r="F50" s="55" t="s">
        <v>13</v>
      </c>
      <c r="G50" s="47">
        <f t="shared" ref="G50:R54" si="12">G56</f>
        <v>2132034.9500000002</v>
      </c>
      <c r="H50" s="47">
        <f t="shared" si="12"/>
        <v>796969.54</v>
      </c>
      <c r="I50" s="47">
        <f t="shared" si="12"/>
        <v>1267039.9600000002</v>
      </c>
      <c r="J50" s="47">
        <f t="shared" si="12"/>
        <v>2093.66</v>
      </c>
      <c r="K50" s="47">
        <f t="shared" si="12"/>
        <v>9594.7099999999991</v>
      </c>
      <c r="L50" s="47">
        <f t="shared" si="12"/>
        <v>0</v>
      </c>
      <c r="M50" s="47">
        <f t="shared" si="12"/>
        <v>0</v>
      </c>
      <c r="N50" s="47">
        <f t="shared" si="12"/>
        <v>56337.08</v>
      </c>
      <c r="O50" s="47">
        <f t="shared" si="12"/>
        <v>0</v>
      </c>
      <c r="P50" s="47">
        <f t="shared" si="12"/>
        <v>0</v>
      </c>
      <c r="Q50" s="47">
        <f t="shared" si="12"/>
        <v>0</v>
      </c>
      <c r="R50" s="79">
        <f t="shared" si="12"/>
        <v>0</v>
      </c>
      <c r="S50" s="47">
        <f t="shared" si="11"/>
        <v>0</v>
      </c>
      <c r="T50" s="47">
        <f t="shared" si="11"/>
        <v>0</v>
      </c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101"/>
      <c r="AJ50" s="99"/>
      <c r="AK50" s="29"/>
    </row>
    <row r="51" spans="1:37" s="30" customFormat="1" ht="28.5" x14ac:dyDescent="0.25">
      <c r="A51" s="111"/>
      <c r="B51" s="112"/>
      <c r="C51" s="99"/>
      <c r="D51" s="99"/>
      <c r="E51" s="99"/>
      <c r="F51" s="55" t="s">
        <v>14</v>
      </c>
      <c r="G51" s="47">
        <f t="shared" si="12"/>
        <v>813680.76</v>
      </c>
      <c r="H51" s="47">
        <f t="shared" si="12"/>
        <v>796969.54</v>
      </c>
      <c r="I51" s="47">
        <f t="shared" si="12"/>
        <v>5022.8500000000004</v>
      </c>
      <c r="J51" s="47">
        <f t="shared" si="12"/>
        <v>2093.66</v>
      </c>
      <c r="K51" s="47">
        <f t="shared" si="12"/>
        <v>9594.7099999999991</v>
      </c>
      <c r="L51" s="47">
        <f t="shared" si="12"/>
        <v>0</v>
      </c>
      <c r="M51" s="47">
        <f t="shared" si="12"/>
        <v>0</v>
      </c>
      <c r="N51" s="47">
        <f t="shared" si="12"/>
        <v>0</v>
      </c>
      <c r="O51" s="47">
        <f t="shared" si="12"/>
        <v>0</v>
      </c>
      <c r="P51" s="47">
        <f t="shared" si="12"/>
        <v>0</v>
      </c>
      <c r="Q51" s="47">
        <f t="shared" si="12"/>
        <v>0</v>
      </c>
      <c r="R51" s="79">
        <f t="shared" si="12"/>
        <v>0</v>
      </c>
      <c r="S51" s="47">
        <f t="shared" si="11"/>
        <v>0</v>
      </c>
      <c r="T51" s="47">
        <f t="shared" si="11"/>
        <v>0</v>
      </c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101"/>
      <c r="AJ51" s="99"/>
      <c r="AK51" s="29"/>
    </row>
    <row r="52" spans="1:37" s="30" customFormat="1" ht="28.5" x14ac:dyDescent="0.25">
      <c r="A52" s="111"/>
      <c r="B52" s="112"/>
      <c r="C52" s="99"/>
      <c r="D52" s="99"/>
      <c r="E52" s="99"/>
      <c r="F52" s="55" t="s">
        <v>15</v>
      </c>
      <c r="G52" s="47">
        <f t="shared" si="12"/>
        <v>1318354.1900000002</v>
      </c>
      <c r="H52" s="47">
        <f t="shared" si="12"/>
        <v>0</v>
      </c>
      <c r="I52" s="47">
        <f t="shared" si="12"/>
        <v>1262017.1100000001</v>
      </c>
      <c r="J52" s="47">
        <f t="shared" si="12"/>
        <v>0</v>
      </c>
      <c r="K52" s="47">
        <f t="shared" si="12"/>
        <v>0</v>
      </c>
      <c r="L52" s="47">
        <f t="shared" si="12"/>
        <v>0</v>
      </c>
      <c r="M52" s="47">
        <f t="shared" si="12"/>
        <v>0</v>
      </c>
      <c r="N52" s="47">
        <f t="shared" si="12"/>
        <v>56337.08</v>
      </c>
      <c r="O52" s="47">
        <f t="shared" si="12"/>
        <v>0</v>
      </c>
      <c r="P52" s="47">
        <f t="shared" si="12"/>
        <v>0</v>
      </c>
      <c r="Q52" s="47">
        <f t="shared" si="12"/>
        <v>0</v>
      </c>
      <c r="R52" s="79">
        <f t="shared" si="12"/>
        <v>0</v>
      </c>
      <c r="S52" s="47">
        <f t="shared" si="11"/>
        <v>0</v>
      </c>
      <c r="T52" s="47">
        <f t="shared" si="11"/>
        <v>0</v>
      </c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101"/>
      <c r="AJ52" s="99"/>
      <c r="AK52" s="29"/>
    </row>
    <row r="53" spans="1:37" s="30" customFormat="1" ht="35.25" customHeight="1" x14ac:dyDescent="0.25">
      <c r="A53" s="111"/>
      <c r="B53" s="112"/>
      <c r="C53" s="99"/>
      <c r="D53" s="99"/>
      <c r="E53" s="99"/>
      <c r="F53" s="55" t="s">
        <v>16</v>
      </c>
      <c r="G53" s="47">
        <f t="shared" si="12"/>
        <v>0</v>
      </c>
      <c r="H53" s="47">
        <f t="shared" si="12"/>
        <v>0</v>
      </c>
      <c r="I53" s="47">
        <f t="shared" si="12"/>
        <v>0</v>
      </c>
      <c r="J53" s="47">
        <f t="shared" si="12"/>
        <v>0</v>
      </c>
      <c r="K53" s="47">
        <f t="shared" si="12"/>
        <v>0</v>
      </c>
      <c r="L53" s="47">
        <f t="shared" si="12"/>
        <v>0</v>
      </c>
      <c r="M53" s="47">
        <f t="shared" si="12"/>
        <v>0</v>
      </c>
      <c r="N53" s="47">
        <f t="shared" si="12"/>
        <v>0</v>
      </c>
      <c r="O53" s="47">
        <f t="shared" si="12"/>
        <v>0</v>
      </c>
      <c r="P53" s="47">
        <f t="shared" si="12"/>
        <v>0</v>
      </c>
      <c r="Q53" s="47">
        <f t="shared" si="12"/>
        <v>0</v>
      </c>
      <c r="R53" s="79">
        <f t="shared" si="12"/>
        <v>0</v>
      </c>
      <c r="S53" s="47">
        <f t="shared" si="11"/>
        <v>0</v>
      </c>
      <c r="T53" s="47">
        <f t="shared" si="11"/>
        <v>0</v>
      </c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101"/>
      <c r="AJ53" s="99"/>
      <c r="AK53" s="29"/>
    </row>
    <row r="54" spans="1:37" s="30" customFormat="1" ht="62.25" customHeight="1" x14ac:dyDescent="0.25">
      <c r="A54" s="111"/>
      <c r="B54" s="112"/>
      <c r="C54" s="99"/>
      <c r="D54" s="99"/>
      <c r="E54" s="99"/>
      <c r="F54" s="55" t="s">
        <v>17</v>
      </c>
      <c r="G54" s="47">
        <f t="shared" si="12"/>
        <v>0</v>
      </c>
      <c r="H54" s="47">
        <f t="shared" si="12"/>
        <v>0</v>
      </c>
      <c r="I54" s="47">
        <f t="shared" si="12"/>
        <v>0</v>
      </c>
      <c r="J54" s="47">
        <f t="shared" si="12"/>
        <v>0</v>
      </c>
      <c r="K54" s="47">
        <f t="shared" si="12"/>
        <v>0</v>
      </c>
      <c r="L54" s="47">
        <f t="shared" si="12"/>
        <v>0</v>
      </c>
      <c r="M54" s="47">
        <f t="shared" si="12"/>
        <v>0</v>
      </c>
      <c r="N54" s="47">
        <f t="shared" si="12"/>
        <v>0</v>
      </c>
      <c r="O54" s="47">
        <f t="shared" si="12"/>
        <v>0</v>
      </c>
      <c r="P54" s="47">
        <f t="shared" si="12"/>
        <v>0</v>
      </c>
      <c r="Q54" s="47">
        <f t="shared" si="12"/>
        <v>0</v>
      </c>
      <c r="R54" s="79">
        <f t="shared" si="12"/>
        <v>0</v>
      </c>
      <c r="S54" s="47">
        <f t="shared" si="11"/>
        <v>0</v>
      </c>
      <c r="T54" s="47">
        <f t="shared" si="11"/>
        <v>0</v>
      </c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102"/>
      <c r="AJ54" s="99"/>
      <c r="AK54" s="29"/>
    </row>
    <row r="55" spans="1:37" ht="15" customHeight="1" x14ac:dyDescent="0.25">
      <c r="A55" s="108" t="s">
        <v>50</v>
      </c>
      <c r="B55" s="109" t="s">
        <v>21</v>
      </c>
      <c r="C55" s="110">
        <v>2014</v>
      </c>
      <c r="D55" s="110">
        <v>2026</v>
      </c>
      <c r="E55" s="110"/>
      <c r="F55" s="54" t="s">
        <v>12</v>
      </c>
      <c r="G55" s="44">
        <f t="shared" ref="G55:G60" si="13">SUM(H55:T55)</f>
        <v>2132034.9500000002</v>
      </c>
      <c r="H55" s="44">
        <f t="shared" ref="H55:T55" si="14">H56+H60</f>
        <v>796969.54</v>
      </c>
      <c r="I55" s="44">
        <f t="shared" si="14"/>
        <v>1267039.9600000002</v>
      </c>
      <c r="J55" s="44">
        <f t="shared" si="14"/>
        <v>2093.66</v>
      </c>
      <c r="K55" s="44">
        <f t="shared" si="14"/>
        <v>9594.7099999999991</v>
      </c>
      <c r="L55" s="44">
        <f t="shared" si="14"/>
        <v>0</v>
      </c>
      <c r="M55" s="44">
        <f t="shared" si="14"/>
        <v>0</v>
      </c>
      <c r="N55" s="44">
        <f t="shared" si="14"/>
        <v>56337.08</v>
      </c>
      <c r="O55" s="44">
        <f t="shared" si="14"/>
        <v>0</v>
      </c>
      <c r="P55" s="44">
        <f t="shared" si="14"/>
        <v>0</v>
      </c>
      <c r="Q55" s="44">
        <f t="shared" si="14"/>
        <v>0</v>
      </c>
      <c r="R55" s="81">
        <f t="shared" si="14"/>
        <v>0</v>
      </c>
      <c r="S55" s="44">
        <f t="shared" si="14"/>
        <v>0</v>
      </c>
      <c r="T55" s="44">
        <f t="shared" si="14"/>
        <v>0</v>
      </c>
      <c r="U55" s="125" t="s">
        <v>144</v>
      </c>
      <c r="V55" s="125" t="s">
        <v>145</v>
      </c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8"/>
      <c r="AJ55" s="110"/>
      <c r="AK55" s="21"/>
    </row>
    <row r="56" spans="1:37" ht="30" x14ac:dyDescent="0.25">
      <c r="A56" s="108"/>
      <c r="B56" s="109"/>
      <c r="C56" s="110"/>
      <c r="D56" s="110"/>
      <c r="E56" s="110"/>
      <c r="F56" s="54" t="s">
        <v>13</v>
      </c>
      <c r="G56" s="44">
        <f t="shared" si="13"/>
        <v>2132034.9500000002</v>
      </c>
      <c r="H56" s="44">
        <f t="shared" ref="H56:T56" si="15">SUM(H57:H59)</f>
        <v>796969.54</v>
      </c>
      <c r="I56" s="44">
        <f t="shared" si="15"/>
        <v>1267039.9600000002</v>
      </c>
      <c r="J56" s="44">
        <f t="shared" si="15"/>
        <v>2093.66</v>
      </c>
      <c r="K56" s="44">
        <f t="shared" si="15"/>
        <v>9594.7099999999991</v>
      </c>
      <c r="L56" s="44">
        <f t="shared" si="15"/>
        <v>0</v>
      </c>
      <c r="M56" s="44">
        <f t="shared" si="15"/>
        <v>0</v>
      </c>
      <c r="N56" s="44">
        <f t="shared" si="15"/>
        <v>56337.08</v>
      </c>
      <c r="O56" s="44">
        <f t="shared" si="15"/>
        <v>0</v>
      </c>
      <c r="P56" s="44">
        <f t="shared" si="15"/>
        <v>0</v>
      </c>
      <c r="Q56" s="44">
        <f t="shared" si="15"/>
        <v>0</v>
      </c>
      <c r="R56" s="81">
        <f t="shared" si="15"/>
        <v>0</v>
      </c>
      <c r="S56" s="44">
        <f t="shared" si="15"/>
        <v>0</v>
      </c>
      <c r="T56" s="44">
        <f t="shared" si="15"/>
        <v>0</v>
      </c>
      <c r="U56" s="125"/>
      <c r="V56" s="125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01"/>
      <c r="AJ56" s="110"/>
      <c r="AK56" s="21"/>
    </row>
    <row r="57" spans="1:37" ht="30" x14ac:dyDescent="0.25">
      <c r="A57" s="108"/>
      <c r="B57" s="109"/>
      <c r="C57" s="110"/>
      <c r="D57" s="110"/>
      <c r="E57" s="110"/>
      <c r="F57" s="54" t="s">
        <v>14</v>
      </c>
      <c r="G57" s="44">
        <f t="shared" si="13"/>
        <v>813680.76</v>
      </c>
      <c r="H57" s="44">
        <v>796969.54</v>
      </c>
      <c r="I57" s="44">
        <v>5022.8500000000004</v>
      </c>
      <c r="J57" s="44">
        <v>2093.66</v>
      </c>
      <c r="K57" s="44">
        <v>9594.7099999999991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81">
        <v>0</v>
      </c>
      <c r="S57" s="44">
        <v>0</v>
      </c>
      <c r="T57" s="44">
        <v>0</v>
      </c>
      <c r="U57" s="125"/>
      <c r="V57" s="125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01"/>
      <c r="AJ57" s="110"/>
      <c r="AK57" s="21"/>
    </row>
    <row r="58" spans="1:37" ht="30" x14ac:dyDescent="0.25">
      <c r="A58" s="108"/>
      <c r="B58" s="109"/>
      <c r="C58" s="110"/>
      <c r="D58" s="110"/>
      <c r="E58" s="110"/>
      <c r="F58" s="54" t="s">
        <v>15</v>
      </c>
      <c r="G58" s="44">
        <f t="shared" si="13"/>
        <v>1318354.1900000002</v>
      </c>
      <c r="H58" s="44">
        <v>0</v>
      </c>
      <c r="I58" s="44">
        <v>1262017.1100000001</v>
      </c>
      <c r="J58" s="44">
        <v>0</v>
      </c>
      <c r="K58" s="44">
        <v>0</v>
      </c>
      <c r="L58" s="44">
        <v>0</v>
      </c>
      <c r="M58" s="44">
        <v>0</v>
      </c>
      <c r="N58" s="44">
        <v>56337.08</v>
      </c>
      <c r="O58" s="44">
        <v>0</v>
      </c>
      <c r="P58" s="44">
        <v>0</v>
      </c>
      <c r="Q58" s="44">
        <v>0</v>
      </c>
      <c r="R58" s="81">
        <v>0</v>
      </c>
      <c r="S58" s="44">
        <v>0</v>
      </c>
      <c r="T58" s="44">
        <v>0</v>
      </c>
      <c r="U58" s="125"/>
      <c r="V58" s="125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01"/>
      <c r="AJ58" s="110"/>
      <c r="AK58" s="21"/>
    </row>
    <row r="59" spans="1:37" ht="30" x14ac:dyDescent="0.25">
      <c r="A59" s="108"/>
      <c r="B59" s="109"/>
      <c r="C59" s="110"/>
      <c r="D59" s="110"/>
      <c r="E59" s="110"/>
      <c r="F59" s="54" t="s">
        <v>16</v>
      </c>
      <c r="G59" s="44">
        <f t="shared" si="13"/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81">
        <v>0</v>
      </c>
      <c r="S59" s="44">
        <v>0</v>
      </c>
      <c r="T59" s="44">
        <v>0</v>
      </c>
      <c r="U59" s="125"/>
      <c r="V59" s="125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01"/>
      <c r="AJ59" s="110"/>
      <c r="AK59" s="21"/>
    </row>
    <row r="60" spans="1:37" x14ac:dyDescent="0.25">
      <c r="A60" s="108"/>
      <c r="B60" s="109"/>
      <c r="C60" s="110"/>
      <c r="D60" s="110"/>
      <c r="E60" s="110"/>
      <c r="F60" s="54" t="s">
        <v>17</v>
      </c>
      <c r="G60" s="44">
        <f t="shared" si="13"/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81">
        <v>0</v>
      </c>
      <c r="S60" s="44">
        <v>0</v>
      </c>
      <c r="T60" s="44">
        <v>0</v>
      </c>
      <c r="U60" s="125"/>
      <c r="V60" s="125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02"/>
      <c r="AJ60" s="110"/>
      <c r="AK60" s="21"/>
    </row>
    <row r="61" spans="1:37" s="31" customFormat="1" x14ac:dyDescent="0.25">
      <c r="A61" s="111" t="s">
        <v>136</v>
      </c>
      <c r="B61" s="112" t="s">
        <v>135</v>
      </c>
      <c r="C61" s="99">
        <v>2022</v>
      </c>
      <c r="D61" s="99">
        <v>2026</v>
      </c>
      <c r="E61" s="99" t="s">
        <v>165</v>
      </c>
      <c r="F61" s="55" t="s">
        <v>12</v>
      </c>
      <c r="G61" s="47">
        <f t="shared" ref="G61:T66" si="16">G67</f>
        <v>17232.66</v>
      </c>
      <c r="H61" s="47">
        <f t="shared" si="16"/>
        <v>0</v>
      </c>
      <c r="I61" s="47">
        <f t="shared" si="16"/>
        <v>0</v>
      </c>
      <c r="J61" s="47">
        <f t="shared" si="16"/>
        <v>0</v>
      </c>
      <c r="K61" s="47">
        <f t="shared" si="16"/>
        <v>0</v>
      </c>
      <c r="L61" s="47">
        <f t="shared" si="16"/>
        <v>0</v>
      </c>
      <c r="M61" s="47">
        <f t="shared" si="16"/>
        <v>0</v>
      </c>
      <c r="N61" s="47">
        <f t="shared" si="16"/>
        <v>0</v>
      </c>
      <c r="O61" s="47">
        <f t="shared" si="16"/>
        <v>0</v>
      </c>
      <c r="P61" s="47">
        <f t="shared" si="16"/>
        <v>5232.66</v>
      </c>
      <c r="Q61" s="47">
        <f t="shared" si="16"/>
        <v>0</v>
      </c>
      <c r="R61" s="79">
        <f t="shared" si="16"/>
        <v>0</v>
      </c>
      <c r="S61" s="47">
        <f t="shared" si="16"/>
        <v>6000</v>
      </c>
      <c r="T61" s="47">
        <f t="shared" si="16"/>
        <v>6000</v>
      </c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100"/>
      <c r="AJ61" s="99"/>
      <c r="AK61" s="29"/>
    </row>
    <row r="62" spans="1:37" s="31" customFormat="1" ht="28.5" x14ac:dyDescent="0.25">
      <c r="A62" s="111"/>
      <c r="B62" s="112"/>
      <c r="C62" s="99"/>
      <c r="D62" s="99"/>
      <c r="E62" s="99"/>
      <c r="F62" s="55" t="s">
        <v>13</v>
      </c>
      <c r="G62" s="47">
        <f t="shared" si="16"/>
        <v>17232.66</v>
      </c>
      <c r="H62" s="47">
        <f t="shared" si="16"/>
        <v>0</v>
      </c>
      <c r="I62" s="47">
        <f t="shared" si="16"/>
        <v>0</v>
      </c>
      <c r="J62" s="47">
        <f t="shared" si="16"/>
        <v>0</v>
      </c>
      <c r="K62" s="47">
        <f t="shared" si="16"/>
        <v>0</v>
      </c>
      <c r="L62" s="47">
        <f t="shared" si="16"/>
        <v>0</v>
      </c>
      <c r="M62" s="47">
        <f t="shared" si="16"/>
        <v>0</v>
      </c>
      <c r="N62" s="47">
        <f t="shared" si="16"/>
        <v>0</v>
      </c>
      <c r="O62" s="47">
        <f t="shared" si="16"/>
        <v>0</v>
      </c>
      <c r="P62" s="47">
        <f t="shared" si="16"/>
        <v>5232.66</v>
      </c>
      <c r="Q62" s="47">
        <f t="shared" si="16"/>
        <v>0</v>
      </c>
      <c r="R62" s="79">
        <f t="shared" si="16"/>
        <v>0</v>
      </c>
      <c r="S62" s="47">
        <f t="shared" si="16"/>
        <v>6000</v>
      </c>
      <c r="T62" s="47">
        <f t="shared" si="16"/>
        <v>6000</v>
      </c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101"/>
      <c r="AJ62" s="99"/>
      <c r="AK62" s="29"/>
    </row>
    <row r="63" spans="1:37" s="31" customFormat="1" ht="28.5" x14ac:dyDescent="0.25">
      <c r="A63" s="111"/>
      <c r="B63" s="112"/>
      <c r="C63" s="99"/>
      <c r="D63" s="99"/>
      <c r="E63" s="99"/>
      <c r="F63" s="55" t="s">
        <v>14</v>
      </c>
      <c r="G63" s="47">
        <f t="shared" si="16"/>
        <v>17232.66</v>
      </c>
      <c r="H63" s="47">
        <f t="shared" si="16"/>
        <v>0</v>
      </c>
      <c r="I63" s="47">
        <f t="shared" si="16"/>
        <v>0</v>
      </c>
      <c r="J63" s="47">
        <f t="shared" si="16"/>
        <v>0</v>
      </c>
      <c r="K63" s="47">
        <f t="shared" si="16"/>
        <v>0</v>
      </c>
      <c r="L63" s="47">
        <f t="shared" si="16"/>
        <v>0</v>
      </c>
      <c r="M63" s="47">
        <f t="shared" si="16"/>
        <v>0</v>
      </c>
      <c r="N63" s="47">
        <f t="shared" si="16"/>
        <v>0</v>
      </c>
      <c r="O63" s="47">
        <f t="shared" si="16"/>
        <v>0</v>
      </c>
      <c r="P63" s="47">
        <f t="shared" si="16"/>
        <v>5232.66</v>
      </c>
      <c r="Q63" s="47">
        <f t="shared" si="16"/>
        <v>0</v>
      </c>
      <c r="R63" s="79">
        <f t="shared" si="16"/>
        <v>0</v>
      </c>
      <c r="S63" s="47">
        <f t="shared" si="16"/>
        <v>6000</v>
      </c>
      <c r="T63" s="47">
        <f t="shared" si="16"/>
        <v>6000</v>
      </c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  <c r="AF63" s="99"/>
      <c r="AG63" s="99"/>
      <c r="AH63" s="99"/>
      <c r="AI63" s="101"/>
      <c r="AJ63" s="99"/>
      <c r="AK63" s="29"/>
    </row>
    <row r="64" spans="1:37" s="31" customFormat="1" ht="28.5" x14ac:dyDescent="0.25">
      <c r="A64" s="111"/>
      <c r="B64" s="112"/>
      <c r="C64" s="99"/>
      <c r="D64" s="99"/>
      <c r="E64" s="99"/>
      <c r="F64" s="55" t="s">
        <v>15</v>
      </c>
      <c r="G64" s="47">
        <f t="shared" si="16"/>
        <v>0</v>
      </c>
      <c r="H64" s="47">
        <f t="shared" si="16"/>
        <v>0</v>
      </c>
      <c r="I64" s="47">
        <f t="shared" si="16"/>
        <v>0</v>
      </c>
      <c r="J64" s="47">
        <f t="shared" si="16"/>
        <v>0</v>
      </c>
      <c r="K64" s="47">
        <f t="shared" si="16"/>
        <v>0</v>
      </c>
      <c r="L64" s="47">
        <f t="shared" si="16"/>
        <v>0</v>
      </c>
      <c r="M64" s="47">
        <f t="shared" si="16"/>
        <v>0</v>
      </c>
      <c r="N64" s="47">
        <f t="shared" si="16"/>
        <v>0</v>
      </c>
      <c r="O64" s="47">
        <f t="shared" si="16"/>
        <v>0</v>
      </c>
      <c r="P64" s="47">
        <f t="shared" si="16"/>
        <v>0</v>
      </c>
      <c r="Q64" s="47">
        <f t="shared" si="16"/>
        <v>0</v>
      </c>
      <c r="R64" s="79">
        <f t="shared" si="16"/>
        <v>0</v>
      </c>
      <c r="S64" s="47">
        <f t="shared" si="16"/>
        <v>0</v>
      </c>
      <c r="T64" s="47">
        <f t="shared" si="16"/>
        <v>0</v>
      </c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101"/>
      <c r="AJ64" s="99"/>
      <c r="AK64" s="29"/>
    </row>
    <row r="65" spans="1:37" s="31" customFormat="1" ht="28.5" x14ac:dyDescent="0.25">
      <c r="A65" s="111"/>
      <c r="B65" s="112"/>
      <c r="C65" s="99"/>
      <c r="D65" s="99"/>
      <c r="E65" s="99"/>
      <c r="F65" s="55" t="s">
        <v>16</v>
      </c>
      <c r="G65" s="47">
        <f t="shared" si="16"/>
        <v>0</v>
      </c>
      <c r="H65" s="47">
        <f t="shared" si="16"/>
        <v>0</v>
      </c>
      <c r="I65" s="47">
        <f t="shared" si="16"/>
        <v>0</v>
      </c>
      <c r="J65" s="47">
        <f t="shared" si="16"/>
        <v>0</v>
      </c>
      <c r="K65" s="47">
        <f t="shared" si="16"/>
        <v>0</v>
      </c>
      <c r="L65" s="47">
        <f t="shared" si="16"/>
        <v>0</v>
      </c>
      <c r="M65" s="47">
        <f t="shared" si="16"/>
        <v>0</v>
      </c>
      <c r="N65" s="47">
        <f t="shared" si="16"/>
        <v>0</v>
      </c>
      <c r="O65" s="47">
        <f t="shared" si="16"/>
        <v>0</v>
      </c>
      <c r="P65" s="47">
        <f t="shared" si="16"/>
        <v>0</v>
      </c>
      <c r="Q65" s="47">
        <f t="shared" si="16"/>
        <v>0</v>
      </c>
      <c r="R65" s="79">
        <f t="shared" si="16"/>
        <v>0</v>
      </c>
      <c r="S65" s="47">
        <f t="shared" si="16"/>
        <v>0</v>
      </c>
      <c r="T65" s="47">
        <f t="shared" si="16"/>
        <v>0</v>
      </c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101"/>
      <c r="AJ65" s="99"/>
      <c r="AK65" s="29"/>
    </row>
    <row r="66" spans="1:37" s="31" customFormat="1" ht="49.5" customHeight="1" x14ac:dyDescent="0.25">
      <c r="A66" s="111"/>
      <c r="B66" s="112"/>
      <c r="C66" s="99"/>
      <c r="D66" s="99"/>
      <c r="E66" s="99"/>
      <c r="F66" s="55" t="s">
        <v>17</v>
      </c>
      <c r="G66" s="47">
        <f t="shared" si="16"/>
        <v>0</v>
      </c>
      <c r="H66" s="47">
        <f t="shared" si="16"/>
        <v>0</v>
      </c>
      <c r="I66" s="47">
        <f t="shared" si="16"/>
        <v>0</v>
      </c>
      <c r="J66" s="47">
        <f t="shared" si="16"/>
        <v>0</v>
      </c>
      <c r="K66" s="47">
        <f t="shared" si="16"/>
        <v>0</v>
      </c>
      <c r="L66" s="47">
        <f t="shared" si="16"/>
        <v>0</v>
      </c>
      <c r="M66" s="47">
        <f t="shared" si="16"/>
        <v>0</v>
      </c>
      <c r="N66" s="47">
        <f t="shared" si="16"/>
        <v>0</v>
      </c>
      <c r="O66" s="47">
        <f t="shared" si="16"/>
        <v>0</v>
      </c>
      <c r="P66" s="47">
        <f t="shared" si="16"/>
        <v>0</v>
      </c>
      <c r="Q66" s="47">
        <f t="shared" si="16"/>
        <v>0</v>
      </c>
      <c r="R66" s="79">
        <f t="shared" si="16"/>
        <v>0</v>
      </c>
      <c r="S66" s="47">
        <f t="shared" si="16"/>
        <v>0</v>
      </c>
      <c r="T66" s="47">
        <f t="shared" si="16"/>
        <v>0</v>
      </c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102"/>
      <c r="AJ66" s="99"/>
      <c r="AK66" s="29"/>
    </row>
    <row r="67" spans="1:37" x14ac:dyDescent="0.25">
      <c r="A67" s="108" t="s">
        <v>137</v>
      </c>
      <c r="B67" s="109" t="s">
        <v>134</v>
      </c>
      <c r="C67" s="110">
        <v>2022</v>
      </c>
      <c r="D67" s="110">
        <v>2026</v>
      </c>
      <c r="E67" s="110"/>
      <c r="F67" s="54" t="s">
        <v>12</v>
      </c>
      <c r="G67" s="44">
        <f t="shared" ref="G67:G72" si="17">SUM(H67:T67)</f>
        <v>17232.66</v>
      </c>
      <c r="H67" s="44">
        <f>H68+H72</f>
        <v>0</v>
      </c>
      <c r="I67" s="44">
        <f t="shared" ref="I67:T67" si="18">I68+I72</f>
        <v>0</v>
      </c>
      <c r="J67" s="44">
        <f t="shared" si="18"/>
        <v>0</v>
      </c>
      <c r="K67" s="44">
        <f t="shared" si="18"/>
        <v>0</v>
      </c>
      <c r="L67" s="44">
        <f t="shared" si="18"/>
        <v>0</v>
      </c>
      <c r="M67" s="44">
        <f t="shared" si="18"/>
        <v>0</v>
      </c>
      <c r="N67" s="44">
        <f t="shared" si="18"/>
        <v>0</v>
      </c>
      <c r="O67" s="44">
        <f t="shared" si="18"/>
        <v>0</v>
      </c>
      <c r="P67" s="44">
        <f t="shared" si="18"/>
        <v>5232.66</v>
      </c>
      <c r="Q67" s="44">
        <f t="shared" si="18"/>
        <v>0</v>
      </c>
      <c r="R67" s="81">
        <f t="shared" si="18"/>
        <v>0</v>
      </c>
      <c r="S67" s="44">
        <f t="shared" si="18"/>
        <v>6000</v>
      </c>
      <c r="T67" s="44">
        <f t="shared" si="18"/>
        <v>6000</v>
      </c>
      <c r="U67" s="125" t="s">
        <v>144</v>
      </c>
      <c r="V67" s="125" t="s">
        <v>145</v>
      </c>
      <c r="W67" s="110"/>
      <c r="X67" s="110"/>
      <c r="Y67" s="110"/>
      <c r="Z67" s="110"/>
      <c r="AA67" s="110"/>
      <c r="AB67" s="110"/>
      <c r="AC67" s="110"/>
      <c r="AD67" s="110"/>
      <c r="AE67" s="110"/>
      <c r="AF67" s="110">
        <v>100</v>
      </c>
      <c r="AG67" s="110">
        <v>100</v>
      </c>
      <c r="AH67" s="110">
        <v>100</v>
      </c>
      <c r="AI67" s="118">
        <v>100</v>
      </c>
      <c r="AJ67" s="110"/>
      <c r="AK67" s="21"/>
    </row>
    <row r="68" spans="1:37" ht="30" x14ac:dyDescent="0.25">
      <c r="A68" s="108"/>
      <c r="B68" s="109"/>
      <c r="C68" s="110"/>
      <c r="D68" s="110"/>
      <c r="E68" s="110"/>
      <c r="F68" s="54" t="s">
        <v>13</v>
      </c>
      <c r="G68" s="44">
        <f t="shared" si="17"/>
        <v>17232.66</v>
      </c>
      <c r="H68" s="44">
        <f>SUM(H69:H71)</f>
        <v>0</v>
      </c>
      <c r="I68" s="44">
        <f t="shared" ref="I68:T68" si="19">SUM(I69:I71)</f>
        <v>0</v>
      </c>
      <c r="J68" s="44">
        <f t="shared" si="19"/>
        <v>0</v>
      </c>
      <c r="K68" s="44">
        <f t="shared" si="19"/>
        <v>0</v>
      </c>
      <c r="L68" s="44">
        <f t="shared" si="19"/>
        <v>0</v>
      </c>
      <c r="M68" s="44">
        <f t="shared" si="19"/>
        <v>0</v>
      </c>
      <c r="N68" s="44">
        <f t="shared" si="19"/>
        <v>0</v>
      </c>
      <c r="O68" s="44">
        <f t="shared" si="19"/>
        <v>0</v>
      </c>
      <c r="P68" s="44">
        <f t="shared" si="19"/>
        <v>5232.66</v>
      </c>
      <c r="Q68" s="44">
        <f t="shared" si="19"/>
        <v>0</v>
      </c>
      <c r="R68" s="81">
        <f t="shared" si="19"/>
        <v>0</v>
      </c>
      <c r="S68" s="44">
        <f t="shared" si="19"/>
        <v>6000</v>
      </c>
      <c r="T68" s="44">
        <f t="shared" si="19"/>
        <v>6000</v>
      </c>
      <c r="U68" s="125"/>
      <c r="V68" s="125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01"/>
      <c r="AJ68" s="110"/>
      <c r="AK68" s="21"/>
    </row>
    <row r="69" spans="1:37" ht="30" x14ac:dyDescent="0.25">
      <c r="A69" s="108"/>
      <c r="B69" s="109"/>
      <c r="C69" s="110"/>
      <c r="D69" s="110"/>
      <c r="E69" s="110"/>
      <c r="F69" s="54" t="s">
        <v>14</v>
      </c>
      <c r="G69" s="44">
        <f t="shared" si="17"/>
        <v>17232.66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5232.66</v>
      </c>
      <c r="Q69" s="44">
        <v>0</v>
      </c>
      <c r="R69" s="81">
        <v>0</v>
      </c>
      <c r="S69" s="44">
        <v>6000</v>
      </c>
      <c r="T69" s="44">
        <v>6000</v>
      </c>
      <c r="U69" s="125"/>
      <c r="V69" s="125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01"/>
      <c r="AJ69" s="110"/>
      <c r="AK69" s="21"/>
    </row>
    <row r="70" spans="1:37" ht="156.75" x14ac:dyDescent="0.25">
      <c r="A70" s="108"/>
      <c r="B70" s="109"/>
      <c r="C70" s="110"/>
      <c r="D70" s="110"/>
      <c r="E70" s="110"/>
      <c r="F70" s="55" t="s">
        <v>166</v>
      </c>
      <c r="G70" s="44">
        <f t="shared" si="17"/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81">
        <v>0</v>
      </c>
      <c r="S70" s="44">
        <v>0</v>
      </c>
      <c r="T70" s="44">
        <v>0</v>
      </c>
      <c r="U70" s="125"/>
      <c r="V70" s="125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01"/>
      <c r="AJ70" s="110"/>
      <c r="AK70" s="21"/>
    </row>
    <row r="71" spans="1:37" ht="30" x14ac:dyDescent="0.25">
      <c r="A71" s="108"/>
      <c r="B71" s="109"/>
      <c r="C71" s="110"/>
      <c r="D71" s="110"/>
      <c r="E71" s="110"/>
      <c r="F71" s="54" t="s">
        <v>16</v>
      </c>
      <c r="G71" s="44">
        <f t="shared" si="17"/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81">
        <v>0</v>
      </c>
      <c r="S71" s="44">
        <v>0</v>
      </c>
      <c r="T71" s="44">
        <v>0</v>
      </c>
      <c r="U71" s="125"/>
      <c r="V71" s="125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01"/>
      <c r="AJ71" s="110"/>
      <c r="AK71" s="21"/>
    </row>
    <row r="72" spans="1:37" x14ac:dyDescent="0.25">
      <c r="A72" s="108"/>
      <c r="B72" s="109"/>
      <c r="C72" s="110"/>
      <c r="D72" s="110"/>
      <c r="E72" s="110"/>
      <c r="F72" s="54" t="s">
        <v>17</v>
      </c>
      <c r="G72" s="44">
        <f t="shared" si="17"/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81">
        <v>0</v>
      </c>
      <c r="S72" s="44">
        <v>0</v>
      </c>
      <c r="T72" s="44">
        <v>0</v>
      </c>
      <c r="U72" s="125"/>
      <c r="V72" s="125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02"/>
      <c r="AJ72" s="110"/>
      <c r="AK72" s="21"/>
    </row>
    <row r="73" spans="1:37" s="65" customFormat="1" ht="15" customHeight="1" x14ac:dyDescent="0.25">
      <c r="A73" s="164" t="s">
        <v>22</v>
      </c>
      <c r="B73" s="164"/>
      <c r="C73" s="164"/>
      <c r="D73" s="164"/>
      <c r="E73" s="164"/>
      <c r="F73" s="62" t="s">
        <v>12</v>
      </c>
      <c r="G73" s="63">
        <f>G19</f>
        <v>4689591.42</v>
      </c>
      <c r="H73" s="63">
        <f t="shared" ref="H73:T78" si="20">H19</f>
        <v>796969.54</v>
      </c>
      <c r="I73" s="63">
        <f t="shared" si="20"/>
        <v>1267039.9600000002</v>
      </c>
      <c r="J73" s="63">
        <f t="shared" si="20"/>
        <v>2093.66</v>
      </c>
      <c r="K73" s="63">
        <f t="shared" si="20"/>
        <v>9594.7099999999991</v>
      </c>
      <c r="L73" s="63">
        <f t="shared" si="20"/>
        <v>52620</v>
      </c>
      <c r="M73" s="63">
        <f t="shared" si="20"/>
        <v>0</v>
      </c>
      <c r="N73" s="63">
        <f t="shared" si="20"/>
        <v>876697.08</v>
      </c>
      <c r="O73" s="63">
        <f t="shared" si="20"/>
        <v>324706.62</v>
      </c>
      <c r="P73" s="63">
        <f t="shared" si="20"/>
        <v>356757.32999999996</v>
      </c>
      <c r="Q73" s="63">
        <f t="shared" si="20"/>
        <v>236281.52</v>
      </c>
      <c r="R73" s="82">
        <f t="shared" si="20"/>
        <v>64301</v>
      </c>
      <c r="S73" s="63">
        <f t="shared" si="20"/>
        <v>349430</v>
      </c>
      <c r="T73" s="63">
        <f t="shared" si="20"/>
        <v>353100</v>
      </c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5"/>
      <c r="AJ73" s="164"/>
      <c r="AK73" s="64"/>
    </row>
    <row r="74" spans="1:37" s="65" customFormat="1" ht="28.5" x14ac:dyDescent="0.25">
      <c r="A74" s="164"/>
      <c r="B74" s="164"/>
      <c r="C74" s="164"/>
      <c r="D74" s="164"/>
      <c r="E74" s="164"/>
      <c r="F74" s="62" t="s">
        <v>13</v>
      </c>
      <c r="G74" s="63">
        <f>G20</f>
        <v>4689591.42</v>
      </c>
      <c r="H74" s="63">
        <f t="shared" si="20"/>
        <v>796969.54</v>
      </c>
      <c r="I74" s="63">
        <f t="shared" si="20"/>
        <v>1267039.9600000002</v>
      </c>
      <c r="J74" s="63">
        <f t="shared" si="20"/>
        <v>2093.66</v>
      </c>
      <c r="K74" s="63">
        <f t="shared" si="20"/>
        <v>9594.7099999999991</v>
      </c>
      <c r="L74" s="63">
        <f t="shared" si="20"/>
        <v>52620</v>
      </c>
      <c r="M74" s="63">
        <f t="shared" si="20"/>
        <v>0</v>
      </c>
      <c r="N74" s="63">
        <f t="shared" si="20"/>
        <v>876697.08</v>
      </c>
      <c r="O74" s="63">
        <f t="shared" si="20"/>
        <v>324706.62</v>
      </c>
      <c r="P74" s="63">
        <f t="shared" si="20"/>
        <v>356757.32999999996</v>
      </c>
      <c r="Q74" s="63">
        <f t="shared" si="20"/>
        <v>236281.52</v>
      </c>
      <c r="R74" s="82">
        <f t="shared" si="20"/>
        <v>64301</v>
      </c>
      <c r="S74" s="63">
        <f t="shared" si="20"/>
        <v>349430</v>
      </c>
      <c r="T74" s="63">
        <f t="shared" si="20"/>
        <v>353100</v>
      </c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6"/>
      <c r="AJ74" s="164"/>
      <c r="AK74" s="64"/>
    </row>
    <row r="75" spans="1:37" s="65" customFormat="1" ht="28.5" x14ac:dyDescent="0.25">
      <c r="A75" s="164"/>
      <c r="B75" s="164"/>
      <c r="C75" s="164"/>
      <c r="D75" s="164"/>
      <c r="E75" s="164"/>
      <c r="F75" s="62" t="s">
        <v>14</v>
      </c>
      <c r="G75" s="63">
        <f>G21</f>
        <v>2550877.2300000004</v>
      </c>
      <c r="H75" s="63">
        <f t="shared" si="20"/>
        <v>796969.54</v>
      </c>
      <c r="I75" s="63">
        <f t="shared" si="20"/>
        <v>5022.8500000000004</v>
      </c>
      <c r="J75" s="63">
        <f t="shared" si="20"/>
        <v>2093.66</v>
      </c>
      <c r="K75" s="63">
        <f t="shared" si="20"/>
        <v>9594.7099999999991</v>
      </c>
      <c r="L75" s="63">
        <f t="shared" si="20"/>
        <v>52620</v>
      </c>
      <c r="M75" s="63">
        <f t="shared" si="20"/>
        <v>0</v>
      </c>
      <c r="N75" s="63">
        <f t="shared" si="20"/>
        <v>0</v>
      </c>
      <c r="O75" s="63">
        <f t="shared" si="20"/>
        <v>324706.62</v>
      </c>
      <c r="P75" s="63">
        <f t="shared" si="20"/>
        <v>356757.32999999996</v>
      </c>
      <c r="Q75" s="63">
        <f t="shared" si="20"/>
        <v>236281.52</v>
      </c>
      <c r="R75" s="82">
        <f t="shared" si="20"/>
        <v>64301</v>
      </c>
      <c r="S75" s="63">
        <f t="shared" si="20"/>
        <v>349430</v>
      </c>
      <c r="T75" s="63">
        <f t="shared" si="20"/>
        <v>353100</v>
      </c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6"/>
      <c r="AJ75" s="164"/>
      <c r="AK75" s="64"/>
    </row>
    <row r="76" spans="1:37" s="65" customFormat="1" ht="28.5" x14ac:dyDescent="0.25">
      <c r="A76" s="164"/>
      <c r="B76" s="164"/>
      <c r="C76" s="164"/>
      <c r="D76" s="164"/>
      <c r="E76" s="164"/>
      <c r="F76" s="62" t="s">
        <v>15</v>
      </c>
      <c r="G76" s="63">
        <f>G22</f>
        <v>2138714.1900000004</v>
      </c>
      <c r="H76" s="63">
        <f t="shared" si="20"/>
        <v>0</v>
      </c>
      <c r="I76" s="63">
        <f t="shared" si="20"/>
        <v>1262017.1100000001</v>
      </c>
      <c r="J76" s="63">
        <f t="shared" si="20"/>
        <v>0</v>
      </c>
      <c r="K76" s="63">
        <f t="shared" si="20"/>
        <v>0</v>
      </c>
      <c r="L76" s="63">
        <f t="shared" si="20"/>
        <v>0</v>
      </c>
      <c r="M76" s="63">
        <f t="shared" si="20"/>
        <v>0</v>
      </c>
      <c r="N76" s="63">
        <f t="shared" si="20"/>
        <v>876697.08</v>
      </c>
      <c r="O76" s="63">
        <f t="shared" si="20"/>
        <v>0</v>
      </c>
      <c r="P76" s="63">
        <f t="shared" si="20"/>
        <v>0</v>
      </c>
      <c r="Q76" s="63">
        <f t="shared" si="20"/>
        <v>0</v>
      </c>
      <c r="R76" s="82">
        <f t="shared" si="20"/>
        <v>0</v>
      </c>
      <c r="S76" s="63">
        <f t="shared" si="20"/>
        <v>0</v>
      </c>
      <c r="T76" s="63">
        <f t="shared" si="20"/>
        <v>0</v>
      </c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6"/>
      <c r="AJ76" s="164"/>
      <c r="AK76" s="64"/>
    </row>
    <row r="77" spans="1:37" s="65" customFormat="1" ht="28.5" x14ac:dyDescent="0.25">
      <c r="A77" s="164"/>
      <c r="B77" s="164"/>
      <c r="C77" s="164"/>
      <c r="D77" s="164"/>
      <c r="E77" s="164"/>
      <c r="F77" s="62" t="s">
        <v>16</v>
      </c>
      <c r="G77" s="63">
        <f t="shared" ref="G77:G78" si="21">G23</f>
        <v>0</v>
      </c>
      <c r="H77" s="63">
        <f t="shared" si="20"/>
        <v>0</v>
      </c>
      <c r="I77" s="63">
        <f t="shared" si="20"/>
        <v>0</v>
      </c>
      <c r="J77" s="63">
        <f t="shared" si="20"/>
        <v>0</v>
      </c>
      <c r="K77" s="63">
        <f t="shared" si="20"/>
        <v>0</v>
      </c>
      <c r="L77" s="63">
        <f t="shared" si="20"/>
        <v>0</v>
      </c>
      <c r="M77" s="63">
        <f t="shared" si="20"/>
        <v>0</v>
      </c>
      <c r="N77" s="63">
        <f t="shared" si="20"/>
        <v>0</v>
      </c>
      <c r="O77" s="63">
        <f t="shared" si="20"/>
        <v>0</v>
      </c>
      <c r="P77" s="63">
        <f t="shared" si="20"/>
        <v>0</v>
      </c>
      <c r="Q77" s="63">
        <f t="shared" si="20"/>
        <v>0</v>
      </c>
      <c r="R77" s="82">
        <f t="shared" si="20"/>
        <v>0</v>
      </c>
      <c r="S77" s="63">
        <f t="shared" si="20"/>
        <v>0</v>
      </c>
      <c r="T77" s="63">
        <f t="shared" si="20"/>
        <v>0</v>
      </c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6"/>
      <c r="AJ77" s="164"/>
      <c r="AK77" s="64"/>
    </row>
    <row r="78" spans="1:37" s="65" customFormat="1" x14ac:dyDescent="0.25">
      <c r="A78" s="164"/>
      <c r="B78" s="164"/>
      <c r="C78" s="164"/>
      <c r="D78" s="164"/>
      <c r="E78" s="164"/>
      <c r="F78" s="62" t="s">
        <v>17</v>
      </c>
      <c r="G78" s="63">
        <f t="shared" si="21"/>
        <v>0</v>
      </c>
      <c r="H78" s="63">
        <f t="shared" si="20"/>
        <v>0</v>
      </c>
      <c r="I78" s="63">
        <f t="shared" si="20"/>
        <v>0</v>
      </c>
      <c r="J78" s="63">
        <f t="shared" si="20"/>
        <v>0</v>
      </c>
      <c r="K78" s="63">
        <f t="shared" si="20"/>
        <v>0</v>
      </c>
      <c r="L78" s="63">
        <f t="shared" si="20"/>
        <v>0</v>
      </c>
      <c r="M78" s="63">
        <f t="shared" si="20"/>
        <v>0</v>
      </c>
      <c r="N78" s="63">
        <f t="shared" si="20"/>
        <v>0</v>
      </c>
      <c r="O78" s="63">
        <f t="shared" si="20"/>
        <v>0</v>
      </c>
      <c r="P78" s="63">
        <f t="shared" si="20"/>
        <v>0</v>
      </c>
      <c r="Q78" s="63">
        <f t="shared" si="20"/>
        <v>0</v>
      </c>
      <c r="R78" s="82">
        <f t="shared" si="20"/>
        <v>0</v>
      </c>
      <c r="S78" s="63">
        <f t="shared" si="20"/>
        <v>0</v>
      </c>
      <c r="T78" s="63">
        <f t="shared" si="20"/>
        <v>0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7"/>
      <c r="AJ78" s="164"/>
      <c r="AK78" s="64"/>
    </row>
    <row r="79" spans="1:37" ht="15" customHeight="1" x14ac:dyDescent="0.25">
      <c r="A79" s="110" t="s">
        <v>23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21"/>
    </row>
    <row r="80" spans="1:37" s="61" customFormat="1" ht="15.75" customHeight="1" x14ac:dyDescent="0.25">
      <c r="A80" s="163" t="s">
        <v>161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60"/>
    </row>
    <row r="81" spans="1:37" s="61" customFormat="1" ht="15" customHeight="1" x14ac:dyDescent="0.25">
      <c r="A81" s="163" t="s">
        <v>24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60"/>
    </row>
    <row r="82" spans="1:37" s="27" customFormat="1" x14ac:dyDescent="0.25">
      <c r="A82" s="111">
        <v>2</v>
      </c>
      <c r="B82" s="112" t="s">
        <v>25</v>
      </c>
      <c r="C82" s="99"/>
      <c r="D82" s="99"/>
      <c r="E82" s="103"/>
      <c r="F82" s="55" t="s">
        <v>12</v>
      </c>
      <c r="G82" s="47">
        <f t="shared" ref="G82:T87" si="22">G88+G118+G136+G148</f>
        <v>25894219.330000002</v>
      </c>
      <c r="H82" s="47">
        <f t="shared" si="22"/>
        <v>57353.279999999999</v>
      </c>
      <c r="I82" s="47">
        <f t="shared" si="22"/>
        <v>370939.32</v>
      </c>
      <c r="J82" s="47">
        <f t="shared" si="22"/>
        <v>358470.11</v>
      </c>
      <c r="K82" s="47">
        <f t="shared" si="22"/>
        <v>527910</v>
      </c>
      <c r="L82" s="47">
        <f t="shared" si="22"/>
        <v>77850</v>
      </c>
      <c r="M82" s="47">
        <f t="shared" si="22"/>
        <v>143592.16</v>
      </c>
      <c r="N82" s="47">
        <f t="shared" si="22"/>
        <v>8327985.2999999998</v>
      </c>
      <c r="O82" s="47">
        <f t="shared" si="22"/>
        <v>10244473.48</v>
      </c>
      <c r="P82" s="47">
        <f t="shared" si="22"/>
        <v>340866.51</v>
      </c>
      <c r="Q82" s="47">
        <f t="shared" si="22"/>
        <v>4907519.3499999996</v>
      </c>
      <c r="R82" s="79">
        <f t="shared" si="22"/>
        <v>312622.63</v>
      </c>
      <c r="S82" s="47">
        <f t="shared" si="22"/>
        <v>163164</v>
      </c>
      <c r="T82" s="47">
        <f t="shared" si="22"/>
        <v>164064</v>
      </c>
      <c r="U82" s="99"/>
      <c r="V82" s="99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100"/>
      <c r="AJ82" s="99"/>
      <c r="AK82" s="26"/>
    </row>
    <row r="83" spans="1:37" s="27" customFormat="1" ht="28.5" x14ac:dyDescent="0.25">
      <c r="A83" s="111"/>
      <c r="B83" s="112"/>
      <c r="C83" s="99"/>
      <c r="D83" s="99"/>
      <c r="E83" s="103"/>
      <c r="F83" s="55" t="s">
        <v>13</v>
      </c>
      <c r="G83" s="47">
        <f t="shared" si="22"/>
        <v>25894219.330000002</v>
      </c>
      <c r="H83" s="47">
        <f t="shared" si="22"/>
        <v>57353.279999999999</v>
      </c>
      <c r="I83" s="47">
        <f t="shared" si="22"/>
        <v>370939.32</v>
      </c>
      <c r="J83" s="47">
        <f t="shared" si="22"/>
        <v>358470.11</v>
      </c>
      <c r="K83" s="47">
        <f t="shared" si="22"/>
        <v>527910</v>
      </c>
      <c r="L83" s="47">
        <f t="shared" si="22"/>
        <v>77850</v>
      </c>
      <c r="M83" s="47">
        <f t="shared" si="22"/>
        <v>143592.16</v>
      </c>
      <c r="N83" s="47">
        <f t="shared" si="22"/>
        <v>8327985.2999999998</v>
      </c>
      <c r="O83" s="47">
        <f t="shared" si="22"/>
        <v>10244473.48</v>
      </c>
      <c r="P83" s="47">
        <f t="shared" si="22"/>
        <v>340866.51</v>
      </c>
      <c r="Q83" s="47">
        <f t="shared" si="22"/>
        <v>4907519.3499999996</v>
      </c>
      <c r="R83" s="79">
        <f t="shared" si="22"/>
        <v>312622.63</v>
      </c>
      <c r="S83" s="47">
        <f t="shared" si="22"/>
        <v>163164</v>
      </c>
      <c r="T83" s="47">
        <f t="shared" si="22"/>
        <v>164064</v>
      </c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101"/>
      <c r="AJ83" s="99"/>
      <c r="AK83" s="26"/>
    </row>
    <row r="84" spans="1:37" s="27" customFormat="1" ht="28.5" x14ac:dyDescent="0.25">
      <c r="A84" s="111"/>
      <c r="B84" s="112"/>
      <c r="C84" s="99"/>
      <c r="D84" s="99"/>
      <c r="E84" s="103"/>
      <c r="F84" s="55" t="s">
        <v>14</v>
      </c>
      <c r="G84" s="47">
        <f t="shared" si="22"/>
        <v>6521619.5100000007</v>
      </c>
      <c r="H84" s="47">
        <f t="shared" si="22"/>
        <v>57353.279999999999</v>
      </c>
      <c r="I84" s="47">
        <f t="shared" si="22"/>
        <v>342010.02</v>
      </c>
      <c r="J84" s="47">
        <f t="shared" si="22"/>
        <v>358470.11</v>
      </c>
      <c r="K84" s="47">
        <f t="shared" si="22"/>
        <v>527910</v>
      </c>
      <c r="L84" s="47">
        <f t="shared" si="22"/>
        <v>77850</v>
      </c>
      <c r="M84" s="47">
        <f t="shared" si="22"/>
        <v>139841.82</v>
      </c>
      <c r="N84" s="47">
        <f t="shared" si="22"/>
        <v>687525.3</v>
      </c>
      <c r="O84" s="47">
        <f t="shared" si="22"/>
        <v>2090614.68</v>
      </c>
      <c r="P84" s="47">
        <f t="shared" si="22"/>
        <v>340866.51</v>
      </c>
      <c r="Q84" s="47">
        <f t="shared" si="22"/>
        <v>1431267.51</v>
      </c>
      <c r="R84" s="79">
        <f t="shared" si="22"/>
        <v>212622.63</v>
      </c>
      <c r="S84" s="47">
        <f t="shared" si="22"/>
        <v>163164</v>
      </c>
      <c r="T84" s="47">
        <f t="shared" si="22"/>
        <v>164064</v>
      </c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101"/>
      <c r="AJ84" s="99"/>
      <c r="AK84" s="26"/>
    </row>
    <row r="85" spans="1:37" s="27" customFormat="1" ht="28.5" x14ac:dyDescent="0.25">
      <c r="A85" s="111"/>
      <c r="B85" s="112"/>
      <c r="C85" s="99"/>
      <c r="D85" s="99"/>
      <c r="E85" s="103"/>
      <c r="F85" s="55" t="s">
        <v>15</v>
      </c>
      <c r="G85" s="47">
        <f t="shared" si="22"/>
        <v>19372599.82</v>
      </c>
      <c r="H85" s="47">
        <f t="shared" si="22"/>
        <v>0</v>
      </c>
      <c r="I85" s="47">
        <f t="shared" si="22"/>
        <v>28929.3</v>
      </c>
      <c r="J85" s="47">
        <f t="shared" si="22"/>
        <v>0</v>
      </c>
      <c r="K85" s="47">
        <f t="shared" si="22"/>
        <v>0</v>
      </c>
      <c r="L85" s="47">
        <f t="shared" si="22"/>
        <v>0</v>
      </c>
      <c r="M85" s="47">
        <f t="shared" si="22"/>
        <v>3750.34</v>
      </c>
      <c r="N85" s="47">
        <f t="shared" si="22"/>
        <v>7640460</v>
      </c>
      <c r="O85" s="47">
        <f t="shared" si="22"/>
        <v>8153858.7999999998</v>
      </c>
      <c r="P85" s="47">
        <f t="shared" si="22"/>
        <v>0</v>
      </c>
      <c r="Q85" s="47">
        <f>Q91+Q121+Q139+Q151+Q91-3476251.84</f>
        <v>3476251.84</v>
      </c>
      <c r="R85" s="79">
        <f t="shared" si="22"/>
        <v>100000</v>
      </c>
      <c r="S85" s="47">
        <f t="shared" si="22"/>
        <v>0</v>
      </c>
      <c r="T85" s="47">
        <f t="shared" si="22"/>
        <v>0</v>
      </c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101"/>
      <c r="AJ85" s="99"/>
      <c r="AK85" s="26"/>
    </row>
    <row r="86" spans="1:37" s="27" customFormat="1" ht="28.5" x14ac:dyDescent="0.25">
      <c r="A86" s="111"/>
      <c r="B86" s="112"/>
      <c r="C86" s="99"/>
      <c r="D86" s="99"/>
      <c r="E86" s="103"/>
      <c r="F86" s="55" t="s">
        <v>16</v>
      </c>
      <c r="G86" s="47">
        <f t="shared" si="22"/>
        <v>0</v>
      </c>
      <c r="H86" s="47">
        <f t="shared" si="22"/>
        <v>0</v>
      </c>
      <c r="I86" s="47">
        <f t="shared" si="22"/>
        <v>0</v>
      </c>
      <c r="J86" s="47">
        <f t="shared" si="22"/>
        <v>0</v>
      </c>
      <c r="K86" s="47">
        <f t="shared" si="22"/>
        <v>0</v>
      </c>
      <c r="L86" s="47">
        <f t="shared" si="22"/>
        <v>0</v>
      </c>
      <c r="M86" s="47">
        <f t="shared" si="22"/>
        <v>0</v>
      </c>
      <c r="N86" s="47">
        <f t="shared" si="22"/>
        <v>0</v>
      </c>
      <c r="O86" s="47">
        <f t="shared" si="22"/>
        <v>0</v>
      </c>
      <c r="P86" s="47">
        <f t="shared" si="22"/>
        <v>0</v>
      </c>
      <c r="Q86" s="47">
        <f>Q92+Q122+Q140+Q152</f>
        <v>0</v>
      </c>
      <c r="R86" s="79">
        <f t="shared" si="22"/>
        <v>0</v>
      </c>
      <c r="S86" s="47">
        <f t="shared" si="22"/>
        <v>0</v>
      </c>
      <c r="T86" s="47">
        <f t="shared" si="22"/>
        <v>0</v>
      </c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101"/>
      <c r="AJ86" s="99"/>
      <c r="AK86" s="26"/>
    </row>
    <row r="87" spans="1:37" s="27" customFormat="1" x14ac:dyDescent="0.25">
      <c r="A87" s="111"/>
      <c r="B87" s="112"/>
      <c r="C87" s="99"/>
      <c r="D87" s="99"/>
      <c r="E87" s="103"/>
      <c r="F87" s="55" t="s">
        <v>17</v>
      </c>
      <c r="G87" s="47">
        <f t="shared" si="22"/>
        <v>0</v>
      </c>
      <c r="H87" s="47">
        <f t="shared" si="22"/>
        <v>0</v>
      </c>
      <c r="I87" s="47">
        <f t="shared" si="22"/>
        <v>0</v>
      </c>
      <c r="J87" s="47">
        <f t="shared" si="22"/>
        <v>0</v>
      </c>
      <c r="K87" s="47">
        <f t="shared" si="22"/>
        <v>0</v>
      </c>
      <c r="L87" s="47">
        <f t="shared" si="22"/>
        <v>0</v>
      </c>
      <c r="M87" s="47">
        <f t="shared" si="22"/>
        <v>0</v>
      </c>
      <c r="N87" s="47">
        <f t="shared" si="22"/>
        <v>0</v>
      </c>
      <c r="O87" s="47">
        <f t="shared" si="22"/>
        <v>0</v>
      </c>
      <c r="P87" s="47">
        <f t="shared" si="22"/>
        <v>0</v>
      </c>
      <c r="Q87" s="47">
        <f>Q93+Q123+Q141+Q153</f>
        <v>0</v>
      </c>
      <c r="R87" s="79">
        <f t="shared" si="22"/>
        <v>0</v>
      </c>
      <c r="S87" s="47">
        <f t="shared" si="22"/>
        <v>0</v>
      </c>
      <c r="T87" s="47">
        <f t="shared" si="22"/>
        <v>0</v>
      </c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102"/>
      <c r="AJ87" s="99"/>
      <c r="AK87" s="26"/>
    </row>
    <row r="88" spans="1:37" s="30" customFormat="1" x14ac:dyDescent="0.25">
      <c r="A88" s="111" t="s">
        <v>51</v>
      </c>
      <c r="B88" s="112" t="s">
        <v>26</v>
      </c>
      <c r="C88" s="99">
        <v>2014</v>
      </c>
      <c r="D88" s="99">
        <v>2026</v>
      </c>
      <c r="E88" s="103" t="s">
        <v>165</v>
      </c>
      <c r="F88" s="55" t="s">
        <v>12</v>
      </c>
      <c r="G88" s="47">
        <f>G89</f>
        <v>25183539.300000001</v>
      </c>
      <c r="H88" s="47">
        <f t="shared" ref="H88:O93" si="23">H94+H106</f>
        <v>7447.28</v>
      </c>
      <c r="I88" s="47">
        <f t="shared" si="23"/>
        <v>328695.32</v>
      </c>
      <c r="J88" s="47">
        <f t="shared" si="23"/>
        <v>319626.11</v>
      </c>
      <c r="K88" s="47">
        <f t="shared" si="23"/>
        <v>487566</v>
      </c>
      <c r="L88" s="47">
        <f t="shared" si="23"/>
        <v>35706</v>
      </c>
      <c r="M88" s="47">
        <f t="shared" si="23"/>
        <v>112848.16</v>
      </c>
      <c r="N88" s="47">
        <f>N89</f>
        <v>8280169.75</v>
      </c>
      <c r="O88" s="47">
        <f>O89</f>
        <v>10185750.6</v>
      </c>
      <c r="P88" s="47">
        <f t="shared" ref="P88:P92" si="24">P100+P106</f>
        <v>306822.51</v>
      </c>
      <c r="Q88" s="47">
        <f>Q100+Q106+Q94</f>
        <v>4863976.3499999996</v>
      </c>
      <c r="R88" s="79">
        <f t="shared" ref="R88:T92" si="25">R100+R106</f>
        <v>160991.22</v>
      </c>
      <c r="S88" s="47">
        <f t="shared" si="25"/>
        <v>46520</v>
      </c>
      <c r="T88" s="47">
        <f t="shared" si="25"/>
        <v>47420</v>
      </c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100"/>
      <c r="AJ88" s="99"/>
      <c r="AK88" s="29"/>
    </row>
    <row r="89" spans="1:37" s="30" customFormat="1" ht="28.5" x14ac:dyDescent="0.25">
      <c r="A89" s="111"/>
      <c r="B89" s="112"/>
      <c r="C89" s="99"/>
      <c r="D89" s="99"/>
      <c r="E89" s="103"/>
      <c r="F89" s="55" t="s">
        <v>13</v>
      </c>
      <c r="G89" s="47">
        <f>G101+G107+G113</f>
        <v>25183539.300000001</v>
      </c>
      <c r="H89" s="47">
        <f t="shared" si="23"/>
        <v>7447.28</v>
      </c>
      <c r="I89" s="47">
        <f t="shared" si="23"/>
        <v>328695.32</v>
      </c>
      <c r="J89" s="47">
        <f t="shared" si="23"/>
        <v>319626.11</v>
      </c>
      <c r="K89" s="47">
        <f t="shared" si="23"/>
        <v>487566</v>
      </c>
      <c r="L89" s="47">
        <f t="shared" si="23"/>
        <v>35706</v>
      </c>
      <c r="M89" s="47">
        <f t="shared" si="23"/>
        <v>112848.16</v>
      </c>
      <c r="N89" s="47">
        <f>N101+N113</f>
        <v>8280169.75</v>
      </c>
      <c r="O89" s="47">
        <f>O95+O107+O113+O101</f>
        <v>10185750.6</v>
      </c>
      <c r="P89" s="47">
        <f t="shared" si="24"/>
        <v>306822.51</v>
      </c>
      <c r="Q89" s="47">
        <f>Q101+Q107+Q95</f>
        <v>4863976.3499999996</v>
      </c>
      <c r="R89" s="79">
        <f t="shared" si="25"/>
        <v>160991.22</v>
      </c>
      <c r="S89" s="47">
        <f t="shared" si="25"/>
        <v>46520</v>
      </c>
      <c r="T89" s="47">
        <f t="shared" si="25"/>
        <v>47420</v>
      </c>
      <c r="U89" s="99"/>
      <c r="V89" s="99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101"/>
      <c r="AJ89" s="99"/>
      <c r="AK89" s="29"/>
    </row>
    <row r="90" spans="1:37" s="30" customFormat="1" ht="28.5" x14ac:dyDescent="0.25">
      <c r="A90" s="111"/>
      <c r="B90" s="112"/>
      <c r="C90" s="99"/>
      <c r="D90" s="99"/>
      <c r="E90" s="103"/>
      <c r="F90" s="55" t="s">
        <v>14</v>
      </c>
      <c r="G90" s="47">
        <f>G102+G108+G114</f>
        <v>5810939.4800000004</v>
      </c>
      <c r="H90" s="47">
        <f t="shared" si="23"/>
        <v>7447.28</v>
      </c>
      <c r="I90" s="47">
        <f t="shared" si="23"/>
        <v>299766.02</v>
      </c>
      <c r="J90" s="47">
        <f t="shared" si="23"/>
        <v>319626.11</v>
      </c>
      <c r="K90" s="47">
        <f t="shared" si="23"/>
        <v>487566</v>
      </c>
      <c r="L90" s="47">
        <f t="shared" si="23"/>
        <v>35706</v>
      </c>
      <c r="M90" s="47">
        <f t="shared" si="23"/>
        <v>109097.82</v>
      </c>
      <c r="N90" s="47">
        <f>N102</f>
        <v>639709.75</v>
      </c>
      <c r="O90" s="47">
        <f>O96+O108+O114+O101</f>
        <v>2031891.8</v>
      </c>
      <c r="P90" s="47">
        <f t="shared" si="24"/>
        <v>306822.51</v>
      </c>
      <c r="Q90" s="47">
        <f>Q108+Q102</f>
        <v>1387724.51</v>
      </c>
      <c r="R90" s="79">
        <f>R102+R108</f>
        <v>160991.22</v>
      </c>
      <c r="S90" s="47">
        <f t="shared" si="25"/>
        <v>46520</v>
      </c>
      <c r="T90" s="47">
        <f t="shared" si="25"/>
        <v>47420</v>
      </c>
      <c r="U90" s="99"/>
      <c r="V90" s="99"/>
      <c r="W90" s="99"/>
      <c r="X90" s="99"/>
      <c r="Y90" s="99"/>
      <c r="Z90" s="99"/>
      <c r="AA90" s="99"/>
      <c r="AB90" s="99"/>
      <c r="AC90" s="99"/>
      <c r="AD90" s="99"/>
      <c r="AE90" s="99"/>
      <c r="AF90" s="99"/>
      <c r="AG90" s="99"/>
      <c r="AH90" s="99"/>
      <c r="AI90" s="101"/>
      <c r="AJ90" s="99"/>
      <c r="AK90" s="29"/>
    </row>
    <row r="91" spans="1:37" s="30" customFormat="1" ht="28.5" x14ac:dyDescent="0.25">
      <c r="A91" s="111"/>
      <c r="B91" s="112"/>
      <c r="C91" s="99"/>
      <c r="D91" s="99"/>
      <c r="E91" s="103"/>
      <c r="F91" s="55" t="s">
        <v>15</v>
      </c>
      <c r="G91" s="47">
        <f>G103+G109+G115</f>
        <v>19372599.82</v>
      </c>
      <c r="H91" s="47">
        <f t="shared" si="23"/>
        <v>0</v>
      </c>
      <c r="I91" s="47">
        <f t="shared" si="23"/>
        <v>28929.3</v>
      </c>
      <c r="J91" s="47">
        <f t="shared" si="23"/>
        <v>0</v>
      </c>
      <c r="K91" s="47">
        <f t="shared" si="23"/>
        <v>0</v>
      </c>
      <c r="L91" s="47">
        <f t="shared" si="23"/>
        <v>0</v>
      </c>
      <c r="M91" s="47">
        <f t="shared" si="23"/>
        <v>3750.34</v>
      </c>
      <c r="N91" s="47">
        <f>N115</f>
        <v>7640460</v>
      </c>
      <c r="O91" s="47">
        <f>O97+O109+O115</f>
        <v>8153858.7999999998</v>
      </c>
      <c r="P91" s="47">
        <f t="shared" si="24"/>
        <v>0</v>
      </c>
      <c r="Q91" s="47">
        <f>Q103+Q109</f>
        <v>3476251.84</v>
      </c>
      <c r="R91" s="79">
        <f t="shared" si="25"/>
        <v>0</v>
      </c>
      <c r="S91" s="47">
        <f t="shared" si="25"/>
        <v>0</v>
      </c>
      <c r="T91" s="47">
        <f t="shared" si="25"/>
        <v>0</v>
      </c>
      <c r="U91" s="99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101"/>
      <c r="AJ91" s="99"/>
      <c r="AK91" s="29"/>
    </row>
    <row r="92" spans="1:37" s="30" customFormat="1" ht="28.5" x14ac:dyDescent="0.25">
      <c r="A92" s="111"/>
      <c r="B92" s="112"/>
      <c r="C92" s="99"/>
      <c r="D92" s="99"/>
      <c r="E92" s="103"/>
      <c r="F92" s="55" t="s">
        <v>16</v>
      </c>
      <c r="G92" s="47">
        <f t="shared" ref="G92" si="26">G104+G110</f>
        <v>0</v>
      </c>
      <c r="H92" s="47">
        <f t="shared" si="23"/>
        <v>0</v>
      </c>
      <c r="I92" s="47">
        <f t="shared" si="23"/>
        <v>0</v>
      </c>
      <c r="J92" s="47">
        <f t="shared" si="23"/>
        <v>0</v>
      </c>
      <c r="K92" s="47">
        <f t="shared" si="23"/>
        <v>0</v>
      </c>
      <c r="L92" s="47">
        <f t="shared" si="23"/>
        <v>0</v>
      </c>
      <c r="M92" s="47">
        <f t="shared" si="23"/>
        <v>0</v>
      </c>
      <c r="N92" s="47">
        <f t="shared" si="23"/>
        <v>0</v>
      </c>
      <c r="O92" s="47">
        <f t="shared" si="23"/>
        <v>0</v>
      </c>
      <c r="P92" s="47">
        <f t="shared" si="24"/>
        <v>0</v>
      </c>
      <c r="Q92" s="47">
        <f>Q104+Q110+Q97</f>
        <v>0</v>
      </c>
      <c r="R92" s="79">
        <f t="shared" si="25"/>
        <v>0</v>
      </c>
      <c r="S92" s="47">
        <f t="shared" si="25"/>
        <v>0</v>
      </c>
      <c r="T92" s="47">
        <f t="shared" si="25"/>
        <v>0</v>
      </c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101"/>
      <c r="AJ92" s="99"/>
      <c r="AK92" s="29"/>
    </row>
    <row r="93" spans="1:37" s="30" customFormat="1" ht="66" customHeight="1" x14ac:dyDescent="0.25">
      <c r="A93" s="111"/>
      <c r="B93" s="112"/>
      <c r="C93" s="99"/>
      <c r="D93" s="99"/>
      <c r="E93" s="103"/>
      <c r="F93" s="55" t="s">
        <v>17</v>
      </c>
      <c r="G93" s="47">
        <f>G105+G111</f>
        <v>0</v>
      </c>
      <c r="H93" s="47">
        <f t="shared" si="23"/>
        <v>0</v>
      </c>
      <c r="I93" s="47">
        <f t="shared" si="23"/>
        <v>0</v>
      </c>
      <c r="J93" s="47">
        <f t="shared" si="23"/>
        <v>0</v>
      </c>
      <c r="K93" s="47">
        <f t="shared" si="23"/>
        <v>0</v>
      </c>
      <c r="L93" s="47">
        <f t="shared" si="23"/>
        <v>0</v>
      </c>
      <c r="M93" s="47">
        <f t="shared" si="23"/>
        <v>0</v>
      </c>
      <c r="N93" s="47">
        <f t="shared" si="23"/>
        <v>0</v>
      </c>
      <c r="O93" s="47">
        <f t="shared" si="23"/>
        <v>0</v>
      </c>
      <c r="P93" s="47">
        <f>P105+P111</f>
        <v>0</v>
      </c>
      <c r="Q93" s="47">
        <f>Q105+Q111</f>
        <v>0</v>
      </c>
      <c r="R93" s="79">
        <f>R105+R111</f>
        <v>0</v>
      </c>
      <c r="S93" s="47">
        <f>S105+S111</f>
        <v>0</v>
      </c>
      <c r="T93" s="47">
        <f>T105+T111</f>
        <v>0</v>
      </c>
      <c r="U93" s="99"/>
      <c r="V93" s="99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102"/>
      <c r="AJ93" s="99"/>
      <c r="AK93" s="29"/>
    </row>
    <row r="94" spans="1:37" s="17" customFormat="1" ht="24.75" hidden="1" customHeight="1" x14ac:dyDescent="0.25">
      <c r="A94" s="122" t="s">
        <v>52</v>
      </c>
      <c r="B94" s="123" t="s">
        <v>147</v>
      </c>
      <c r="C94" s="118">
        <v>2023</v>
      </c>
      <c r="D94" s="118">
        <v>2023</v>
      </c>
      <c r="E94" s="118"/>
      <c r="F94" s="54" t="s">
        <v>12</v>
      </c>
      <c r="G94" s="14">
        <f>Q94</f>
        <v>0</v>
      </c>
      <c r="H94" s="44">
        <v>0</v>
      </c>
      <c r="I94" s="44">
        <v>0</v>
      </c>
      <c r="J94" s="44">
        <v>0</v>
      </c>
      <c r="K94" s="44">
        <f t="shared" ref="K94:O94" si="27">K95+K99</f>
        <v>0</v>
      </c>
      <c r="L94" s="44">
        <v>0</v>
      </c>
      <c r="M94" s="44">
        <v>0</v>
      </c>
      <c r="N94" s="44">
        <f t="shared" si="27"/>
        <v>0</v>
      </c>
      <c r="O94" s="44">
        <f t="shared" si="27"/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24" t="s">
        <v>144</v>
      </c>
      <c r="V94" s="124" t="s">
        <v>145</v>
      </c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>
        <v>100</v>
      </c>
      <c r="AH94" s="118"/>
      <c r="AI94" s="52"/>
      <c r="AJ94" s="118"/>
      <c r="AK94" s="22"/>
    </row>
    <row r="95" spans="1:37" s="17" customFormat="1" ht="30" hidden="1" x14ac:dyDescent="0.25">
      <c r="A95" s="143"/>
      <c r="B95" s="145"/>
      <c r="C95" s="141"/>
      <c r="D95" s="141"/>
      <c r="E95" s="141"/>
      <c r="F95" s="54" t="s">
        <v>13</v>
      </c>
      <c r="G95" s="14">
        <f>Q95</f>
        <v>0</v>
      </c>
      <c r="H95" s="44">
        <v>0</v>
      </c>
      <c r="I95" s="44">
        <v>0</v>
      </c>
      <c r="J95" s="44">
        <f t="shared" ref="J95:O95" si="28">SUM(J96:J98)</f>
        <v>0</v>
      </c>
      <c r="K95" s="44">
        <f t="shared" si="28"/>
        <v>0</v>
      </c>
      <c r="L95" s="44">
        <v>0</v>
      </c>
      <c r="M95" s="44">
        <v>0</v>
      </c>
      <c r="N95" s="44">
        <v>0</v>
      </c>
      <c r="O95" s="44">
        <f t="shared" si="28"/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7"/>
      <c r="V95" s="147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56"/>
      <c r="AJ95" s="141"/>
      <c r="AK95" s="22"/>
    </row>
    <row r="96" spans="1:37" s="17" customFormat="1" ht="30" hidden="1" x14ac:dyDescent="0.25">
      <c r="A96" s="143"/>
      <c r="B96" s="145"/>
      <c r="C96" s="141"/>
      <c r="D96" s="141"/>
      <c r="E96" s="141"/>
      <c r="F96" s="54" t="s">
        <v>14</v>
      </c>
      <c r="G96" s="1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7"/>
      <c r="V96" s="147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56"/>
      <c r="AJ96" s="141"/>
      <c r="AK96" s="22"/>
    </row>
    <row r="97" spans="1:37" s="17" customFormat="1" ht="30" hidden="1" x14ac:dyDescent="0.25">
      <c r="A97" s="143"/>
      <c r="B97" s="145"/>
      <c r="C97" s="141"/>
      <c r="D97" s="141"/>
      <c r="E97" s="141"/>
      <c r="F97" s="54" t="s">
        <v>15</v>
      </c>
      <c r="G97" s="14">
        <f>Q97</f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7"/>
      <c r="V97" s="147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56"/>
      <c r="AJ97" s="141"/>
      <c r="AK97" s="22"/>
    </row>
    <row r="98" spans="1:37" s="17" customFormat="1" ht="30" hidden="1" x14ac:dyDescent="0.25">
      <c r="A98" s="143"/>
      <c r="B98" s="145"/>
      <c r="C98" s="141"/>
      <c r="D98" s="141"/>
      <c r="E98" s="141"/>
      <c r="F98" s="54" t="s">
        <v>16</v>
      </c>
      <c r="G98" s="1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0</v>
      </c>
      <c r="N98" s="44">
        <v>0</v>
      </c>
      <c r="O98" s="4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7"/>
      <c r="V98" s="147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56"/>
      <c r="AJ98" s="141"/>
      <c r="AK98" s="22"/>
    </row>
    <row r="99" spans="1:37" s="17" customFormat="1" hidden="1" x14ac:dyDescent="0.25">
      <c r="A99" s="144"/>
      <c r="B99" s="146"/>
      <c r="C99" s="142"/>
      <c r="D99" s="142"/>
      <c r="E99" s="142"/>
      <c r="F99" s="54" t="s">
        <v>17</v>
      </c>
      <c r="G99" s="1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0</v>
      </c>
      <c r="N99" s="44">
        <v>0</v>
      </c>
      <c r="O99" s="4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8"/>
      <c r="V99" s="148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57"/>
      <c r="AJ99" s="142"/>
      <c r="AK99" s="22"/>
    </row>
    <row r="100" spans="1:37" x14ac:dyDescent="0.25">
      <c r="A100" s="122" t="s">
        <v>101</v>
      </c>
      <c r="B100" s="123" t="s">
        <v>27</v>
      </c>
      <c r="C100" s="118">
        <v>2014</v>
      </c>
      <c r="D100" s="118">
        <v>2026</v>
      </c>
      <c r="E100" s="118"/>
      <c r="F100" s="54" t="s">
        <v>12</v>
      </c>
      <c r="G100" s="44">
        <f t="shared" ref="G100:G105" si="29">N100+O100+P100+Q100+R100+S100+T100</f>
        <v>2483549.8000000003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  <c r="N100" s="44">
        <f>N101</f>
        <v>639709.75</v>
      </c>
      <c r="O100" s="44">
        <f>O101</f>
        <v>69349.539999999994</v>
      </c>
      <c r="P100" s="44">
        <f>P101+P105</f>
        <v>131834.78</v>
      </c>
      <c r="Q100" s="44">
        <f>Q101+Q105</f>
        <v>1387724.51</v>
      </c>
      <c r="R100" s="81">
        <f>R101+R105</f>
        <v>160991.22</v>
      </c>
      <c r="S100" s="44">
        <f>S101+S105</f>
        <v>46520</v>
      </c>
      <c r="T100" s="44">
        <f>T101+T105</f>
        <v>47420</v>
      </c>
      <c r="U100" s="124" t="s">
        <v>144</v>
      </c>
      <c r="V100" s="124" t="s">
        <v>145</v>
      </c>
      <c r="W100" s="49"/>
      <c r="X100" s="49"/>
      <c r="Y100" s="49"/>
      <c r="Z100" s="49"/>
      <c r="AA100" s="49"/>
      <c r="AB100" s="49"/>
      <c r="AC100" s="49"/>
      <c r="AD100" s="49"/>
      <c r="AE100" s="49"/>
      <c r="AF100" s="118">
        <v>100</v>
      </c>
      <c r="AG100" s="118"/>
      <c r="AH100" s="118"/>
      <c r="AI100" s="118"/>
      <c r="AJ100" s="118"/>
      <c r="AK100" s="22"/>
    </row>
    <row r="101" spans="1:37" ht="30" x14ac:dyDescent="0.25">
      <c r="A101" s="101"/>
      <c r="B101" s="120"/>
      <c r="C101" s="101"/>
      <c r="D101" s="101"/>
      <c r="E101" s="101"/>
      <c r="F101" s="54" t="s">
        <v>13</v>
      </c>
      <c r="G101" s="44">
        <f t="shared" si="29"/>
        <v>2483549.8000000003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4">
        <f>N102</f>
        <v>639709.75</v>
      </c>
      <c r="O101" s="44">
        <f>O102+O103</f>
        <v>69349.539999999994</v>
      </c>
      <c r="P101" s="44">
        <f>SUM(P102:P104)</f>
        <v>131834.78</v>
      </c>
      <c r="Q101" s="44">
        <f>SUM(Q102:Q104)</f>
        <v>1387724.51</v>
      </c>
      <c r="R101" s="81">
        <f>SUM(R102:R104)</f>
        <v>160991.22</v>
      </c>
      <c r="S101" s="44">
        <f>SUM(S102:S104)</f>
        <v>46520</v>
      </c>
      <c r="T101" s="44">
        <f>SUM(T102:T104)</f>
        <v>47420</v>
      </c>
      <c r="U101" s="115"/>
      <c r="V101" s="115"/>
      <c r="W101" s="49"/>
      <c r="X101" s="49"/>
      <c r="Y101" s="49"/>
      <c r="Z101" s="49"/>
      <c r="AA101" s="49"/>
      <c r="AB101" s="49"/>
      <c r="AC101" s="49"/>
      <c r="AD101" s="49"/>
      <c r="AE101" s="49"/>
      <c r="AF101" s="101"/>
      <c r="AG101" s="101"/>
      <c r="AH101" s="101"/>
      <c r="AI101" s="101"/>
      <c r="AJ101" s="101"/>
      <c r="AK101" s="23"/>
    </row>
    <row r="102" spans="1:37" ht="30" x14ac:dyDescent="0.25">
      <c r="A102" s="101"/>
      <c r="B102" s="120"/>
      <c r="C102" s="101"/>
      <c r="D102" s="101"/>
      <c r="E102" s="101"/>
      <c r="F102" s="54" t="s">
        <v>14</v>
      </c>
      <c r="G102" s="44">
        <f t="shared" si="29"/>
        <v>2414200.2600000002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f>501404.8+138304.95</f>
        <v>639709.75</v>
      </c>
      <c r="O102" s="44">
        <v>0</v>
      </c>
      <c r="P102" s="44">
        <v>131834.78</v>
      </c>
      <c r="Q102" s="44">
        <v>1387724.51</v>
      </c>
      <c r="R102" s="81">
        <v>160991.22</v>
      </c>
      <c r="S102" s="44">
        <v>46520</v>
      </c>
      <c r="T102" s="44">
        <v>47420</v>
      </c>
      <c r="U102" s="115"/>
      <c r="V102" s="115"/>
      <c r="W102" s="49"/>
      <c r="X102" s="49"/>
      <c r="Y102" s="49"/>
      <c r="Z102" s="49"/>
      <c r="AA102" s="49"/>
      <c r="AB102" s="49"/>
      <c r="AC102" s="49"/>
      <c r="AD102" s="49"/>
      <c r="AE102" s="49"/>
      <c r="AF102" s="101"/>
      <c r="AG102" s="101"/>
      <c r="AH102" s="101"/>
      <c r="AI102" s="101"/>
      <c r="AJ102" s="101"/>
      <c r="AK102" s="23"/>
    </row>
    <row r="103" spans="1:37" ht="30" x14ac:dyDescent="0.25">
      <c r="A103" s="101"/>
      <c r="B103" s="120"/>
      <c r="C103" s="101"/>
      <c r="D103" s="101"/>
      <c r="E103" s="101"/>
      <c r="F103" s="54" t="s">
        <v>15</v>
      </c>
      <c r="G103" s="44">
        <f t="shared" si="29"/>
        <v>69349.539999999994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4">
        <v>0</v>
      </c>
      <c r="O103" s="44">
        <v>69349.539999999994</v>
      </c>
      <c r="P103" s="44">
        <v>0</v>
      </c>
      <c r="Q103" s="44">
        <v>0</v>
      </c>
      <c r="R103" s="81">
        <v>0</v>
      </c>
      <c r="S103" s="44">
        <v>0</v>
      </c>
      <c r="T103" s="44">
        <v>0</v>
      </c>
      <c r="U103" s="115"/>
      <c r="V103" s="115"/>
      <c r="W103" s="49"/>
      <c r="X103" s="49"/>
      <c r="Y103" s="49"/>
      <c r="Z103" s="49"/>
      <c r="AA103" s="49"/>
      <c r="AB103" s="49"/>
      <c r="AC103" s="49"/>
      <c r="AD103" s="49"/>
      <c r="AE103" s="49"/>
      <c r="AF103" s="101"/>
      <c r="AG103" s="101"/>
      <c r="AH103" s="101"/>
      <c r="AI103" s="101"/>
      <c r="AJ103" s="101"/>
      <c r="AK103" s="23"/>
    </row>
    <row r="104" spans="1:37" ht="30" x14ac:dyDescent="0.25">
      <c r="A104" s="101"/>
      <c r="B104" s="120"/>
      <c r="C104" s="101"/>
      <c r="D104" s="101"/>
      <c r="E104" s="101"/>
      <c r="F104" s="54" t="s">
        <v>16</v>
      </c>
      <c r="G104" s="44">
        <f t="shared" si="29"/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81">
        <v>0</v>
      </c>
      <c r="S104" s="44">
        <v>0</v>
      </c>
      <c r="T104" s="44">
        <v>0</v>
      </c>
      <c r="U104" s="115"/>
      <c r="V104" s="115"/>
      <c r="W104" s="49"/>
      <c r="X104" s="49"/>
      <c r="Y104" s="49"/>
      <c r="Z104" s="49"/>
      <c r="AA104" s="49"/>
      <c r="AB104" s="49"/>
      <c r="AC104" s="49"/>
      <c r="AD104" s="49"/>
      <c r="AE104" s="49"/>
      <c r="AF104" s="101"/>
      <c r="AG104" s="101"/>
      <c r="AH104" s="101"/>
      <c r="AI104" s="101"/>
      <c r="AJ104" s="101"/>
      <c r="AK104" s="23"/>
    </row>
    <row r="105" spans="1:37" x14ac:dyDescent="0.25">
      <c r="A105" s="102"/>
      <c r="B105" s="121"/>
      <c r="C105" s="102"/>
      <c r="D105" s="102"/>
      <c r="E105" s="102"/>
      <c r="F105" s="54" t="s">
        <v>17</v>
      </c>
      <c r="G105" s="44">
        <f t="shared" si="29"/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81">
        <v>0</v>
      </c>
      <c r="S105" s="44">
        <v>0</v>
      </c>
      <c r="T105" s="44">
        <v>0</v>
      </c>
      <c r="U105" s="116"/>
      <c r="V105" s="116"/>
      <c r="W105" s="49"/>
      <c r="X105" s="49"/>
      <c r="Y105" s="49"/>
      <c r="Z105" s="49"/>
      <c r="AA105" s="49"/>
      <c r="AB105" s="49"/>
      <c r="AC105" s="49"/>
      <c r="AD105" s="49"/>
      <c r="AE105" s="49"/>
      <c r="AF105" s="102"/>
      <c r="AG105" s="102"/>
      <c r="AH105" s="102"/>
      <c r="AI105" s="102"/>
      <c r="AJ105" s="102"/>
      <c r="AK105" s="23"/>
    </row>
    <row r="106" spans="1:37" x14ac:dyDescent="0.25">
      <c r="A106" s="122" t="s">
        <v>146</v>
      </c>
      <c r="B106" s="123" t="s">
        <v>148</v>
      </c>
      <c r="C106" s="118">
        <v>2021</v>
      </c>
      <c r="D106" s="118">
        <v>2026</v>
      </c>
      <c r="E106" s="118"/>
      <c r="F106" s="54" t="s">
        <v>12</v>
      </c>
      <c r="G106" s="44">
        <f t="shared" ref="G106:G111" si="30">SUM(H106:T106)</f>
        <v>6905670.6999999993</v>
      </c>
      <c r="H106" s="44">
        <f t="shared" ref="H106:P106" si="31">H107+H111</f>
        <v>7447.28</v>
      </c>
      <c r="I106" s="44">
        <f t="shared" si="31"/>
        <v>328695.32</v>
      </c>
      <c r="J106" s="44">
        <f t="shared" si="31"/>
        <v>319626.11</v>
      </c>
      <c r="K106" s="44">
        <f t="shared" si="31"/>
        <v>487566</v>
      </c>
      <c r="L106" s="44">
        <f t="shared" si="31"/>
        <v>35706</v>
      </c>
      <c r="M106" s="44">
        <f t="shared" si="31"/>
        <v>112848.16</v>
      </c>
      <c r="N106" s="44">
        <f t="shared" si="31"/>
        <v>0</v>
      </c>
      <c r="O106" s="44">
        <f t="shared" si="31"/>
        <v>1962542.26</v>
      </c>
      <c r="P106" s="44">
        <f t="shared" si="31"/>
        <v>174987.73</v>
      </c>
      <c r="Q106" s="44">
        <f>3476251.84+Q108</f>
        <v>3476251.84</v>
      </c>
      <c r="R106" s="81">
        <f>R107+R111</f>
        <v>0</v>
      </c>
      <c r="S106" s="44">
        <f>S107+S111</f>
        <v>0</v>
      </c>
      <c r="T106" s="44">
        <f>T107+T111</f>
        <v>0</v>
      </c>
      <c r="U106" s="124" t="s">
        <v>144</v>
      </c>
      <c r="V106" s="124" t="s">
        <v>145</v>
      </c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>
        <v>100</v>
      </c>
      <c r="AG106" s="110"/>
      <c r="AH106" s="110"/>
      <c r="AI106" s="118"/>
      <c r="AJ106" s="110"/>
      <c r="AK106" s="22"/>
    </row>
    <row r="107" spans="1:37" ht="30" x14ac:dyDescent="0.25">
      <c r="A107" s="101"/>
      <c r="B107" s="120"/>
      <c r="C107" s="101"/>
      <c r="D107" s="101"/>
      <c r="E107" s="101"/>
      <c r="F107" s="54" t="s">
        <v>13</v>
      </c>
      <c r="G107" s="44">
        <f t="shared" si="30"/>
        <v>6905670.6999999993</v>
      </c>
      <c r="H107" s="44">
        <f t="shared" ref="H107:P107" si="32">SUM(H108:H110)</f>
        <v>7447.28</v>
      </c>
      <c r="I107" s="44">
        <f t="shared" si="32"/>
        <v>328695.32</v>
      </c>
      <c r="J107" s="44">
        <f t="shared" si="32"/>
        <v>319626.11</v>
      </c>
      <c r="K107" s="44">
        <f t="shared" si="32"/>
        <v>487566</v>
      </c>
      <c r="L107" s="44">
        <f t="shared" si="32"/>
        <v>35706</v>
      </c>
      <c r="M107" s="44">
        <f t="shared" si="32"/>
        <v>112848.16</v>
      </c>
      <c r="N107" s="44">
        <f t="shared" si="32"/>
        <v>0</v>
      </c>
      <c r="O107" s="44">
        <f t="shared" si="32"/>
        <v>1962542.26</v>
      </c>
      <c r="P107" s="44">
        <f t="shared" si="32"/>
        <v>174987.73</v>
      </c>
      <c r="Q107" s="44">
        <f>3476251.84+Q108</f>
        <v>3476251.84</v>
      </c>
      <c r="R107" s="81">
        <f>SUM(R108:R110)</f>
        <v>0</v>
      </c>
      <c r="S107" s="44">
        <f>SUM(S108:S110)</f>
        <v>0</v>
      </c>
      <c r="T107" s="44">
        <f>SUM(T108:T110)</f>
        <v>0</v>
      </c>
      <c r="U107" s="115"/>
      <c r="V107" s="115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01"/>
      <c r="AJ107" s="110"/>
      <c r="AK107" s="22"/>
    </row>
    <row r="108" spans="1:37" ht="30" x14ac:dyDescent="0.25">
      <c r="A108" s="101"/>
      <c r="B108" s="120"/>
      <c r="C108" s="101"/>
      <c r="D108" s="101"/>
      <c r="E108" s="101"/>
      <c r="F108" s="54" t="s">
        <v>14</v>
      </c>
      <c r="G108" s="44">
        <f t="shared" si="30"/>
        <v>3396739.22</v>
      </c>
      <c r="H108" s="44">
        <v>7447.28</v>
      </c>
      <c r="I108" s="44">
        <v>299766.02</v>
      </c>
      <c r="J108" s="44">
        <v>319626.11</v>
      </c>
      <c r="K108" s="44">
        <v>487566</v>
      </c>
      <c r="L108" s="44">
        <v>35706</v>
      </c>
      <c r="M108" s="44">
        <v>109097.82</v>
      </c>
      <c r="N108" s="44">
        <v>0</v>
      </c>
      <c r="O108" s="44">
        <v>1962542.26</v>
      </c>
      <c r="P108" s="44">
        <v>174987.73</v>
      </c>
      <c r="Q108" s="44">
        <v>0</v>
      </c>
      <c r="R108" s="81">
        <v>0</v>
      </c>
      <c r="S108" s="44">
        <v>0</v>
      </c>
      <c r="T108" s="44">
        <v>0</v>
      </c>
      <c r="U108" s="115"/>
      <c r="V108" s="115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01"/>
      <c r="AJ108" s="110"/>
      <c r="AK108" s="22"/>
    </row>
    <row r="109" spans="1:37" ht="30" x14ac:dyDescent="0.25">
      <c r="A109" s="101"/>
      <c r="B109" s="120"/>
      <c r="C109" s="101"/>
      <c r="D109" s="101"/>
      <c r="E109" s="101"/>
      <c r="F109" s="54" t="s">
        <v>15</v>
      </c>
      <c r="G109" s="44">
        <f t="shared" si="30"/>
        <v>3508931.48</v>
      </c>
      <c r="H109" s="44">
        <v>0</v>
      </c>
      <c r="I109" s="44">
        <v>28929.3</v>
      </c>
      <c r="J109" s="44">
        <v>0</v>
      </c>
      <c r="K109" s="44">
        <v>0</v>
      </c>
      <c r="L109" s="44">
        <v>0</v>
      </c>
      <c r="M109" s="44">
        <v>3750.34</v>
      </c>
      <c r="N109" s="44">
        <v>0</v>
      </c>
      <c r="O109" s="44">
        <v>0</v>
      </c>
      <c r="P109" s="44">
        <v>0</v>
      </c>
      <c r="Q109" s="44">
        <v>3476251.84</v>
      </c>
      <c r="R109" s="81">
        <v>0</v>
      </c>
      <c r="S109" s="44">
        <v>0</v>
      </c>
      <c r="T109" s="44">
        <v>0</v>
      </c>
      <c r="U109" s="115"/>
      <c r="V109" s="115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01"/>
      <c r="AJ109" s="110"/>
      <c r="AK109" s="22"/>
    </row>
    <row r="110" spans="1:37" ht="30" x14ac:dyDescent="0.25">
      <c r="A110" s="101"/>
      <c r="B110" s="120"/>
      <c r="C110" s="101"/>
      <c r="D110" s="101"/>
      <c r="E110" s="101"/>
      <c r="F110" s="54" t="s">
        <v>16</v>
      </c>
      <c r="G110" s="44">
        <f t="shared" si="30"/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44">
        <v>0</v>
      </c>
      <c r="R110" s="81">
        <v>0</v>
      </c>
      <c r="S110" s="44">
        <v>0</v>
      </c>
      <c r="T110" s="44">
        <v>0</v>
      </c>
      <c r="U110" s="115"/>
      <c r="V110" s="115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01"/>
      <c r="AJ110" s="110"/>
      <c r="AK110" s="22"/>
    </row>
    <row r="111" spans="1:37" x14ac:dyDescent="0.25">
      <c r="A111" s="102"/>
      <c r="B111" s="121"/>
      <c r="C111" s="102"/>
      <c r="D111" s="102"/>
      <c r="E111" s="102"/>
      <c r="F111" s="54" t="s">
        <v>17</v>
      </c>
      <c r="G111" s="44">
        <f t="shared" si="30"/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44">
        <v>0</v>
      </c>
      <c r="O111" s="44">
        <v>0</v>
      </c>
      <c r="P111" s="44">
        <v>0</v>
      </c>
      <c r="Q111" s="44">
        <v>0</v>
      </c>
      <c r="R111" s="81">
        <v>0</v>
      </c>
      <c r="S111" s="44">
        <v>0</v>
      </c>
      <c r="T111" s="44">
        <v>0</v>
      </c>
      <c r="U111" s="116"/>
      <c r="V111" s="116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02"/>
      <c r="AJ111" s="110"/>
      <c r="AK111" s="22"/>
    </row>
    <row r="112" spans="1:37" s="17" customFormat="1" x14ac:dyDescent="0.25">
      <c r="A112" s="117"/>
      <c r="B112" s="140" t="s">
        <v>153</v>
      </c>
      <c r="C112" s="117">
        <v>2020</v>
      </c>
      <c r="D112" s="117">
        <v>2026</v>
      </c>
      <c r="E112" s="117"/>
      <c r="F112" s="54" t="s">
        <v>12</v>
      </c>
      <c r="G112" s="44">
        <f>H112+I112+J112+L112+O112+N112+R112+S112+T112</f>
        <v>15794318.800000001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7640460</v>
      </c>
      <c r="O112" s="44">
        <v>8153858.7999999998</v>
      </c>
      <c r="P112" s="44">
        <v>0</v>
      </c>
      <c r="Q112" s="44">
        <v>0</v>
      </c>
      <c r="R112" s="81">
        <v>0</v>
      </c>
      <c r="S112" s="44">
        <v>0</v>
      </c>
      <c r="T112" s="44">
        <v>0</v>
      </c>
      <c r="U112" s="114" t="s">
        <v>154</v>
      </c>
      <c r="V112" s="114" t="s">
        <v>145</v>
      </c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118"/>
      <c r="AH112" s="118"/>
      <c r="AI112" s="118"/>
      <c r="AJ112" s="118"/>
      <c r="AK112" s="22"/>
    </row>
    <row r="113" spans="1:37" s="17" customFormat="1" ht="30" x14ac:dyDescent="0.25">
      <c r="A113" s="101"/>
      <c r="B113" s="120"/>
      <c r="C113" s="101"/>
      <c r="D113" s="101"/>
      <c r="E113" s="101"/>
      <c r="F113" s="54" t="s">
        <v>13</v>
      </c>
      <c r="G113" s="44">
        <f>H113+I113+J113+L113+O113+N113+R113+S113+T113</f>
        <v>15794318.800000001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7640460</v>
      </c>
      <c r="O113" s="44">
        <v>8153858.7999999998</v>
      </c>
      <c r="P113" s="44">
        <v>0</v>
      </c>
      <c r="Q113" s="44">
        <v>0</v>
      </c>
      <c r="R113" s="81">
        <v>0</v>
      </c>
      <c r="S113" s="44">
        <v>0</v>
      </c>
      <c r="T113" s="44">
        <v>0</v>
      </c>
      <c r="U113" s="115"/>
      <c r="V113" s="115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101"/>
      <c r="AH113" s="101"/>
      <c r="AI113" s="101"/>
      <c r="AJ113" s="101"/>
      <c r="AK113" s="23"/>
    </row>
    <row r="114" spans="1:37" s="17" customFormat="1" ht="30" x14ac:dyDescent="0.25">
      <c r="A114" s="101"/>
      <c r="B114" s="120"/>
      <c r="C114" s="101"/>
      <c r="D114" s="101"/>
      <c r="E114" s="101"/>
      <c r="F114" s="54" t="s">
        <v>14</v>
      </c>
      <c r="G114" s="44">
        <f>H114+I114+J114+L114+O114+N114+R114+S114+T114</f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44">
        <v>0</v>
      </c>
      <c r="R114" s="81">
        <v>0</v>
      </c>
      <c r="S114" s="44">
        <v>0</v>
      </c>
      <c r="T114" s="44">
        <v>0</v>
      </c>
      <c r="U114" s="115"/>
      <c r="V114" s="115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101"/>
      <c r="AH114" s="101"/>
      <c r="AI114" s="101"/>
      <c r="AJ114" s="101"/>
      <c r="AK114" s="23"/>
    </row>
    <row r="115" spans="1:37" s="17" customFormat="1" ht="30" x14ac:dyDescent="0.25">
      <c r="A115" s="101"/>
      <c r="B115" s="120"/>
      <c r="C115" s="101"/>
      <c r="D115" s="101"/>
      <c r="E115" s="101"/>
      <c r="F115" s="54" t="s">
        <v>15</v>
      </c>
      <c r="G115" s="44">
        <f>H115+I115+J115+L115+O115+N115+R115+S115+T115</f>
        <v>15794318.800000001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4">
        <v>7640460</v>
      </c>
      <c r="O115" s="44">
        <v>8153858.7999999998</v>
      </c>
      <c r="P115" s="44">
        <v>0</v>
      </c>
      <c r="Q115" s="44">
        <v>0</v>
      </c>
      <c r="R115" s="81">
        <v>0</v>
      </c>
      <c r="S115" s="44">
        <v>0</v>
      </c>
      <c r="T115" s="44">
        <v>0</v>
      </c>
      <c r="U115" s="115"/>
      <c r="V115" s="115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101"/>
      <c r="AH115" s="101"/>
      <c r="AI115" s="101"/>
      <c r="AJ115" s="101"/>
      <c r="AK115" s="23"/>
    </row>
    <row r="116" spans="1:37" s="17" customFormat="1" ht="30" x14ac:dyDescent="0.25">
      <c r="A116" s="101"/>
      <c r="B116" s="120"/>
      <c r="C116" s="101"/>
      <c r="D116" s="101"/>
      <c r="E116" s="101"/>
      <c r="F116" s="54" t="s">
        <v>16</v>
      </c>
      <c r="G116" s="44">
        <f t="shared" ref="G116" si="33">H116+I116+J116+L116+O116+N116</f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44">
        <v>0</v>
      </c>
      <c r="R116" s="81">
        <v>0</v>
      </c>
      <c r="S116" s="44">
        <v>0</v>
      </c>
      <c r="T116" s="44">
        <v>0</v>
      </c>
      <c r="U116" s="115"/>
      <c r="V116" s="115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101"/>
      <c r="AH116" s="101"/>
      <c r="AI116" s="101"/>
      <c r="AJ116" s="101"/>
      <c r="AK116" s="23"/>
    </row>
    <row r="117" spans="1:37" s="17" customFormat="1" ht="75" customHeight="1" x14ac:dyDescent="0.25">
      <c r="A117" s="102"/>
      <c r="B117" s="121"/>
      <c r="C117" s="102"/>
      <c r="D117" s="102"/>
      <c r="E117" s="102"/>
      <c r="F117" s="54" t="s">
        <v>17</v>
      </c>
      <c r="G117" s="44">
        <f>H117+I117+J117+L117+O117+N117</f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>
        <v>0</v>
      </c>
      <c r="P117" s="44"/>
      <c r="Q117" s="44"/>
      <c r="R117" s="81">
        <v>0</v>
      </c>
      <c r="S117" s="44">
        <v>0</v>
      </c>
      <c r="T117" s="44">
        <v>0</v>
      </c>
      <c r="U117" s="116"/>
      <c r="V117" s="116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102"/>
      <c r="AH117" s="102"/>
      <c r="AI117" s="102"/>
      <c r="AJ117" s="102"/>
      <c r="AK117" s="23"/>
    </row>
    <row r="118" spans="1:37" s="30" customFormat="1" x14ac:dyDescent="0.25">
      <c r="A118" s="111" t="s">
        <v>53</v>
      </c>
      <c r="B118" s="112" t="s">
        <v>43</v>
      </c>
      <c r="C118" s="99">
        <v>2014</v>
      </c>
      <c r="D118" s="99">
        <v>2026</v>
      </c>
      <c r="E118" s="103" t="s">
        <v>165</v>
      </c>
      <c r="F118" s="55" t="s">
        <v>12</v>
      </c>
      <c r="G118" s="47">
        <f>G124</f>
        <v>151646.03</v>
      </c>
      <c r="H118" s="47">
        <f t="shared" ref="H118:Q118" si="34">H124</f>
        <v>16600</v>
      </c>
      <c r="I118" s="47">
        <f t="shared" si="34"/>
        <v>11500</v>
      </c>
      <c r="J118" s="47">
        <f t="shared" si="34"/>
        <v>8100</v>
      </c>
      <c r="K118" s="47">
        <f t="shared" si="34"/>
        <v>9600</v>
      </c>
      <c r="L118" s="47">
        <f t="shared" si="34"/>
        <v>11400</v>
      </c>
      <c r="M118" s="47">
        <f t="shared" si="34"/>
        <v>0</v>
      </c>
      <c r="N118" s="47">
        <f t="shared" si="34"/>
        <v>17071.55</v>
      </c>
      <c r="O118" s="47">
        <f t="shared" si="34"/>
        <v>27978.880000000001</v>
      </c>
      <c r="P118" s="47">
        <f t="shared" si="34"/>
        <v>3300</v>
      </c>
      <c r="Q118" s="47">
        <f t="shared" si="34"/>
        <v>12799</v>
      </c>
      <c r="R118" s="79">
        <f>R124+R130</f>
        <v>115887.41</v>
      </c>
      <c r="S118" s="47">
        <f t="shared" ref="S118:T122" si="35">S124</f>
        <v>10000</v>
      </c>
      <c r="T118" s="47">
        <f t="shared" si="35"/>
        <v>10000</v>
      </c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100"/>
      <c r="AJ118" s="99"/>
      <c r="AK118" s="29"/>
    </row>
    <row r="119" spans="1:37" s="30" customFormat="1" ht="28.5" customHeight="1" x14ac:dyDescent="0.25">
      <c r="A119" s="111"/>
      <c r="B119" s="112"/>
      <c r="C119" s="99"/>
      <c r="D119" s="99"/>
      <c r="E119" s="103"/>
      <c r="F119" s="55" t="s">
        <v>13</v>
      </c>
      <c r="G119" s="47">
        <f t="shared" ref="G119:R123" si="36">G125</f>
        <v>151646.03</v>
      </c>
      <c r="H119" s="47">
        <f t="shared" si="36"/>
        <v>16600</v>
      </c>
      <c r="I119" s="47">
        <f t="shared" si="36"/>
        <v>11500</v>
      </c>
      <c r="J119" s="47">
        <f t="shared" si="36"/>
        <v>8100</v>
      </c>
      <c r="K119" s="47">
        <f t="shared" si="36"/>
        <v>9600</v>
      </c>
      <c r="L119" s="47">
        <f t="shared" si="36"/>
        <v>11400</v>
      </c>
      <c r="M119" s="47">
        <f t="shared" si="36"/>
        <v>0</v>
      </c>
      <c r="N119" s="47">
        <f t="shared" si="36"/>
        <v>17071.55</v>
      </c>
      <c r="O119" s="47">
        <f t="shared" si="36"/>
        <v>27978.880000000001</v>
      </c>
      <c r="P119" s="47">
        <f t="shared" si="36"/>
        <v>3300</v>
      </c>
      <c r="Q119" s="47">
        <f t="shared" si="36"/>
        <v>12799</v>
      </c>
      <c r="R119" s="79">
        <f>R125+R131</f>
        <v>115887.41</v>
      </c>
      <c r="S119" s="47">
        <f t="shared" si="35"/>
        <v>10000</v>
      </c>
      <c r="T119" s="47">
        <f t="shared" si="35"/>
        <v>10000</v>
      </c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101"/>
      <c r="AJ119" s="99"/>
      <c r="AK119" s="29"/>
    </row>
    <row r="120" spans="1:37" s="30" customFormat="1" ht="28.5" x14ac:dyDescent="0.25">
      <c r="A120" s="111"/>
      <c r="B120" s="112"/>
      <c r="C120" s="99"/>
      <c r="D120" s="99"/>
      <c r="E120" s="103"/>
      <c r="F120" s="55" t="s">
        <v>14</v>
      </c>
      <c r="G120" s="47">
        <f t="shared" si="36"/>
        <v>151646.03</v>
      </c>
      <c r="H120" s="47">
        <f t="shared" si="36"/>
        <v>16600</v>
      </c>
      <c r="I120" s="47">
        <f t="shared" si="36"/>
        <v>11500</v>
      </c>
      <c r="J120" s="47">
        <f t="shared" si="36"/>
        <v>8100</v>
      </c>
      <c r="K120" s="47">
        <f t="shared" si="36"/>
        <v>9600</v>
      </c>
      <c r="L120" s="47">
        <f t="shared" si="36"/>
        <v>11400</v>
      </c>
      <c r="M120" s="47">
        <f t="shared" si="36"/>
        <v>0</v>
      </c>
      <c r="N120" s="47">
        <f t="shared" si="36"/>
        <v>17071.55</v>
      </c>
      <c r="O120" s="47">
        <f t="shared" si="36"/>
        <v>27978.880000000001</v>
      </c>
      <c r="P120" s="47">
        <f t="shared" si="36"/>
        <v>3300</v>
      </c>
      <c r="Q120" s="47">
        <f t="shared" si="36"/>
        <v>12799</v>
      </c>
      <c r="R120" s="79">
        <f>R126+R132</f>
        <v>15887.41</v>
      </c>
      <c r="S120" s="47">
        <f t="shared" si="35"/>
        <v>10000</v>
      </c>
      <c r="T120" s="47">
        <f t="shared" si="35"/>
        <v>10000</v>
      </c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101"/>
      <c r="AJ120" s="99"/>
      <c r="AK120" s="29"/>
    </row>
    <row r="121" spans="1:37" s="30" customFormat="1" ht="28.5" x14ac:dyDescent="0.25">
      <c r="A121" s="111"/>
      <c r="B121" s="112"/>
      <c r="C121" s="99"/>
      <c r="D121" s="99"/>
      <c r="E121" s="103"/>
      <c r="F121" s="55" t="s">
        <v>15</v>
      </c>
      <c r="G121" s="47">
        <f t="shared" si="36"/>
        <v>0</v>
      </c>
      <c r="H121" s="47">
        <f t="shared" si="36"/>
        <v>0</v>
      </c>
      <c r="I121" s="47">
        <f t="shared" si="36"/>
        <v>0</v>
      </c>
      <c r="J121" s="47">
        <f t="shared" si="36"/>
        <v>0</v>
      </c>
      <c r="K121" s="47">
        <f t="shared" si="36"/>
        <v>0</v>
      </c>
      <c r="L121" s="47">
        <f t="shared" si="36"/>
        <v>0</v>
      </c>
      <c r="M121" s="47">
        <f t="shared" si="36"/>
        <v>0</v>
      </c>
      <c r="N121" s="47">
        <f t="shared" si="36"/>
        <v>0</v>
      </c>
      <c r="O121" s="47">
        <f t="shared" si="36"/>
        <v>0</v>
      </c>
      <c r="P121" s="47">
        <f t="shared" si="36"/>
        <v>0</v>
      </c>
      <c r="Q121" s="47">
        <f t="shared" si="36"/>
        <v>0</v>
      </c>
      <c r="R121" s="79">
        <f>R133</f>
        <v>100000</v>
      </c>
      <c r="S121" s="47">
        <f t="shared" si="35"/>
        <v>0</v>
      </c>
      <c r="T121" s="47">
        <f t="shared" si="35"/>
        <v>0</v>
      </c>
      <c r="U121" s="99"/>
      <c r="V121" s="99"/>
      <c r="W121" s="99"/>
      <c r="X121" s="99"/>
      <c r="Y121" s="99"/>
      <c r="Z121" s="99"/>
      <c r="AA121" s="99"/>
      <c r="AB121" s="99"/>
      <c r="AC121" s="99"/>
      <c r="AD121" s="99"/>
      <c r="AE121" s="99"/>
      <c r="AF121" s="99"/>
      <c r="AG121" s="99"/>
      <c r="AH121" s="99"/>
      <c r="AI121" s="101"/>
      <c r="AJ121" s="99"/>
      <c r="AK121" s="29"/>
    </row>
    <row r="122" spans="1:37" s="30" customFormat="1" ht="28.5" x14ac:dyDescent="0.25">
      <c r="A122" s="111"/>
      <c r="B122" s="112"/>
      <c r="C122" s="99"/>
      <c r="D122" s="99"/>
      <c r="E122" s="103"/>
      <c r="F122" s="55" t="s">
        <v>16</v>
      </c>
      <c r="G122" s="47">
        <f t="shared" si="36"/>
        <v>0</v>
      </c>
      <c r="H122" s="47">
        <f t="shared" si="36"/>
        <v>0</v>
      </c>
      <c r="I122" s="47">
        <f t="shared" si="36"/>
        <v>0</v>
      </c>
      <c r="J122" s="47">
        <f t="shared" si="36"/>
        <v>0</v>
      </c>
      <c r="K122" s="47">
        <f t="shared" si="36"/>
        <v>0</v>
      </c>
      <c r="L122" s="47">
        <f t="shared" si="36"/>
        <v>0</v>
      </c>
      <c r="M122" s="47">
        <f t="shared" si="36"/>
        <v>0</v>
      </c>
      <c r="N122" s="47">
        <f t="shared" si="36"/>
        <v>0</v>
      </c>
      <c r="O122" s="47">
        <f t="shared" si="36"/>
        <v>0</v>
      </c>
      <c r="P122" s="47">
        <f t="shared" si="36"/>
        <v>0</v>
      </c>
      <c r="Q122" s="47">
        <f t="shared" si="36"/>
        <v>0</v>
      </c>
      <c r="R122" s="79">
        <f t="shared" si="36"/>
        <v>0</v>
      </c>
      <c r="S122" s="47">
        <f t="shared" si="35"/>
        <v>0</v>
      </c>
      <c r="T122" s="47">
        <f t="shared" si="35"/>
        <v>0</v>
      </c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99"/>
      <c r="AG122" s="99"/>
      <c r="AH122" s="99"/>
      <c r="AI122" s="101"/>
      <c r="AJ122" s="99"/>
      <c r="AK122" s="29"/>
    </row>
    <row r="123" spans="1:37" s="30" customFormat="1" ht="39.75" customHeight="1" x14ac:dyDescent="0.25">
      <c r="A123" s="111"/>
      <c r="B123" s="112"/>
      <c r="C123" s="99"/>
      <c r="D123" s="99"/>
      <c r="E123" s="103"/>
      <c r="F123" s="55" t="s">
        <v>17</v>
      </c>
      <c r="G123" s="47">
        <f t="shared" si="36"/>
        <v>0</v>
      </c>
      <c r="H123" s="47">
        <f t="shared" si="36"/>
        <v>0</v>
      </c>
      <c r="I123" s="47">
        <f t="shared" si="36"/>
        <v>0</v>
      </c>
      <c r="J123" s="47">
        <f t="shared" si="36"/>
        <v>0</v>
      </c>
      <c r="K123" s="47">
        <f t="shared" si="36"/>
        <v>0</v>
      </c>
      <c r="L123" s="47">
        <f t="shared" si="36"/>
        <v>0</v>
      </c>
      <c r="M123" s="47">
        <f t="shared" si="36"/>
        <v>0</v>
      </c>
      <c r="N123" s="47">
        <f t="shared" si="36"/>
        <v>0</v>
      </c>
      <c r="O123" s="47">
        <f t="shared" si="36"/>
        <v>0</v>
      </c>
      <c r="P123" s="47">
        <f t="shared" si="36"/>
        <v>0</v>
      </c>
      <c r="Q123" s="47">
        <f t="shared" si="36"/>
        <v>0</v>
      </c>
      <c r="R123" s="79">
        <f t="shared" si="36"/>
        <v>0</v>
      </c>
      <c r="S123" s="47">
        <f>S129</f>
        <v>0</v>
      </c>
      <c r="T123" s="47">
        <f>T129</f>
        <v>0</v>
      </c>
      <c r="U123" s="99"/>
      <c r="V123" s="99"/>
      <c r="W123" s="99"/>
      <c r="X123" s="99"/>
      <c r="Y123" s="99"/>
      <c r="Z123" s="99"/>
      <c r="AA123" s="99"/>
      <c r="AB123" s="99"/>
      <c r="AC123" s="99"/>
      <c r="AD123" s="99"/>
      <c r="AE123" s="99"/>
      <c r="AF123" s="99"/>
      <c r="AG123" s="99"/>
      <c r="AH123" s="99"/>
      <c r="AI123" s="102"/>
      <c r="AJ123" s="99"/>
      <c r="AK123" s="29"/>
    </row>
    <row r="124" spans="1:37" ht="19.5" customHeight="1" x14ac:dyDescent="0.25">
      <c r="A124" s="108" t="s">
        <v>54</v>
      </c>
      <c r="B124" s="109" t="s">
        <v>28</v>
      </c>
      <c r="C124" s="110">
        <v>2014</v>
      </c>
      <c r="D124" s="110">
        <v>2026</v>
      </c>
      <c r="E124" s="110"/>
      <c r="F124" s="54" t="s">
        <v>12</v>
      </c>
      <c r="G124" s="44">
        <f t="shared" ref="G124:G129" si="37">SUM(H124:T124)</f>
        <v>151646.03</v>
      </c>
      <c r="H124" s="44">
        <f t="shared" ref="H124:T124" si="38">H125+H129</f>
        <v>16600</v>
      </c>
      <c r="I124" s="44">
        <f t="shared" si="38"/>
        <v>11500</v>
      </c>
      <c r="J124" s="44">
        <f t="shared" si="38"/>
        <v>8100</v>
      </c>
      <c r="K124" s="44">
        <f t="shared" si="38"/>
        <v>9600</v>
      </c>
      <c r="L124" s="44">
        <f t="shared" si="38"/>
        <v>11400</v>
      </c>
      <c r="M124" s="44">
        <f t="shared" si="38"/>
        <v>0</v>
      </c>
      <c r="N124" s="44">
        <f t="shared" si="38"/>
        <v>17071.55</v>
      </c>
      <c r="O124" s="44">
        <f t="shared" si="38"/>
        <v>27978.880000000001</v>
      </c>
      <c r="P124" s="44">
        <f t="shared" si="38"/>
        <v>3300</v>
      </c>
      <c r="Q124" s="44">
        <f t="shared" si="38"/>
        <v>12799</v>
      </c>
      <c r="R124" s="81">
        <f t="shared" si="38"/>
        <v>13296.6</v>
      </c>
      <c r="S124" s="44">
        <f t="shared" si="38"/>
        <v>10000</v>
      </c>
      <c r="T124" s="44">
        <f t="shared" si="38"/>
        <v>10000</v>
      </c>
      <c r="U124" s="125" t="s">
        <v>144</v>
      </c>
      <c r="V124" s="125" t="s">
        <v>145</v>
      </c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0">
        <v>100</v>
      </c>
      <c r="AG124" s="110"/>
      <c r="AH124" s="110"/>
      <c r="AI124" s="118"/>
      <c r="AJ124" s="110"/>
      <c r="AK124" s="21"/>
    </row>
    <row r="125" spans="1:37" ht="30" x14ac:dyDescent="0.25">
      <c r="A125" s="108"/>
      <c r="B125" s="109"/>
      <c r="C125" s="110"/>
      <c r="D125" s="110"/>
      <c r="E125" s="110"/>
      <c r="F125" s="54" t="s">
        <v>13</v>
      </c>
      <c r="G125" s="44">
        <f t="shared" si="37"/>
        <v>151646.03</v>
      </c>
      <c r="H125" s="44">
        <f t="shared" ref="H125:T125" si="39">SUM(H126:H128)</f>
        <v>16600</v>
      </c>
      <c r="I125" s="44">
        <f t="shared" si="39"/>
        <v>11500</v>
      </c>
      <c r="J125" s="44">
        <f t="shared" si="39"/>
        <v>8100</v>
      </c>
      <c r="K125" s="44">
        <f t="shared" si="39"/>
        <v>9600</v>
      </c>
      <c r="L125" s="44">
        <f t="shared" si="39"/>
        <v>11400</v>
      </c>
      <c r="M125" s="44">
        <f t="shared" si="39"/>
        <v>0</v>
      </c>
      <c r="N125" s="44">
        <f t="shared" si="39"/>
        <v>17071.55</v>
      </c>
      <c r="O125" s="44">
        <f t="shared" si="39"/>
        <v>27978.880000000001</v>
      </c>
      <c r="P125" s="44">
        <f t="shared" si="39"/>
        <v>3300</v>
      </c>
      <c r="Q125" s="44">
        <f t="shared" si="39"/>
        <v>12799</v>
      </c>
      <c r="R125" s="81">
        <f t="shared" si="39"/>
        <v>13296.6</v>
      </c>
      <c r="S125" s="44">
        <f t="shared" si="39"/>
        <v>10000</v>
      </c>
      <c r="T125" s="44">
        <f t="shared" si="39"/>
        <v>10000</v>
      </c>
      <c r="U125" s="125"/>
      <c r="V125" s="125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01"/>
      <c r="AJ125" s="110"/>
      <c r="AK125" s="21"/>
    </row>
    <row r="126" spans="1:37" ht="30" x14ac:dyDescent="0.25">
      <c r="A126" s="108"/>
      <c r="B126" s="109"/>
      <c r="C126" s="110"/>
      <c r="D126" s="110"/>
      <c r="E126" s="110"/>
      <c r="F126" s="54" t="s">
        <v>14</v>
      </c>
      <c r="G126" s="44">
        <f t="shared" si="37"/>
        <v>151646.03</v>
      </c>
      <c r="H126" s="44">
        <v>16600</v>
      </c>
      <c r="I126" s="44">
        <v>11500</v>
      </c>
      <c r="J126" s="44">
        <v>8100</v>
      </c>
      <c r="K126" s="44">
        <v>9600</v>
      </c>
      <c r="L126" s="44">
        <v>11400</v>
      </c>
      <c r="M126" s="44">
        <v>0</v>
      </c>
      <c r="N126" s="44">
        <v>17071.55</v>
      </c>
      <c r="O126" s="44">
        <v>27978.880000000001</v>
      </c>
      <c r="P126" s="44">
        <v>3300</v>
      </c>
      <c r="Q126" s="44">
        <v>12799</v>
      </c>
      <c r="R126" s="81">
        <v>13296.6</v>
      </c>
      <c r="S126" s="44">
        <v>10000</v>
      </c>
      <c r="T126" s="44">
        <v>10000</v>
      </c>
      <c r="U126" s="125"/>
      <c r="V126" s="125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01"/>
      <c r="AJ126" s="110"/>
      <c r="AK126" s="21"/>
    </row>
    <row r="127" spans="1:37" ht="30" x14ac:dyDescent="0.25">
      <c r="A127" s="108"/>
      <c r="B127" s="109"/>
      <c r="C127" s="110"/>
      <c r="D127" s="110"/>
      <c r="E127" s="110"/>
      <c r="F127" s="54" t="s">
        <v>15</v>
      </c>
      <c r="G127" s="44">
        <f t="shared" si="37"/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81">
        <v>0</v>
      </c>
      <c r="S127" s="44">
        <v>0</v>
      </c>
      <c r="T127" s="44">
        <v>0</v>
      </c>
      <c r="U127" s="125"/>
      <c r="V127" s="125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01"/>
      <c r="AJ127" s="110"/>
      <c r="AK127" s="21"/>
    </row>
    <row r="128" spans="1:37" ht="30" x14ac:dyDescent="0.25">
      <c r="A128" s="108"/>
      <c r="B128" s="109"/>
      <c r="C128" s="110"/>
      <c r="D128" s="110"/>
      <c r="E128" s="110"/>
      <c r="F128" s="54" t="s">
        <v>16</v>
      </c>
      <c r="G128" s="44">
        <f t="shared" si="37"/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81">
        <v>0</v>
      </c>
      <c r="S128" s="44">
        <v>0</v>
      </c>
      <c r="T128" s="44">
        <v>0</v>
      </c>
      <c r="U128" s="125"/>
      <c r="V128" s="125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01"/>
      <c r="AJ128" s="110"/>
      <c r="AK128" s="21"/>
    </row>
    <row r="129" spans="1:37" x14ac:dyDescent="0.25">
      <c r="A129" s="108"/>
      <c r="B129" s="109"/>
      <c r="C129" s="110"/>
      <c r="D129" s="110"/>
      <c r="E129" s="110"/>
      <c r="F129" s="54" t="s">
        <v>17</v>
      </c>
      <c r="G129" s="44">
        <f t="shared" si="37"/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81">
        <v>0</v>
      </c>
      <c r="S129" s="44">
        <v>0</v>
      </c>
      <c r="T129" s="44">
        <v>0</v>
      </c>
      <c r="U129" s="125"/>
      <c r="V129" s="125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02"/>
      <c r="AJ129" s="110"/>
      <c r="AK129" s="21"/>
    </row>
    <row r="130" spans="1:37" x14ac:dyDescent="0.25">
      <c r="A130" s="122" t="s">
        <v>158</v>
      </c>
      <c r="B130" s="123" t="s">
        <v>180</v>
      </c>
      <c r="C130" s="118">
        <v>2024</v>
      </c>
      <c r="D130" s="118">
        <v>2024</v>
      </c>
      <c r="E130" s="118"/>
      <c r="F130" s="54" t="s">
        <v>12</v>
      </c>
      <c r="G130" s="44">
        <f>Q130+R130+S130+T130</f>
        <v>102590.81</v>
      </c>
      <c r="H130" s="44"/>
      <c r="I130" s="44"/>
      <c r="J130" s="44"/>
      <c r="K130" s="44"/>
      <c r="L130" s="44"/>
      <c r="M130" s="44"/>
      <c r="N130" s="44"/>
      <c r="O130" s="44"/>
      <c r="P130" s="44"/>
      <c r="Q130" s="44">
        <v>0</v>
      </c>
      <c r="R130" s="81">
        <f>R131</f>
        <v>102590.81</v>
      </c>
      <c r="S130" s="44">
        <v>0</v>
      </c>
      <c r="T130" s="44">
        <v>0</v>
      </c>
      <c r="U130" s="137" t="s">
        <v>144</v>
      </c>
      <c r="V130" s="124" t="s">
        <v>145</v>
      </c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118"/>
      <c r="AH130" s="118"/>
      <c r="AI130" s="117"/>
      <c r="AJ130" s="118"/>
      <c r="AK130" s="21"/>
    </row>
    <row r="131" spans="1:37" ht="30" x14ac:dyDescent="0.25">
      <c r="A131" s="135"/>
      <c r="B131" s="120"/>
      <c r="C131" s="101"/>
      <c r="D131" s="101"/>
      <c r="E131" s="101"/>
      <c r="F131" s="54" t="s">
        <v>13</v>
      </c>
      <c r="G131" s="44">
        <f>Q131+R131+S131+T131</f>
        <v>102590.81</v>
      </c>
      <c r="H131" s="44"/>
      <c r="I131" s="44"/>
      <c r="J131" s="44"/>
      <c r="K131" s="44"/>
      <c r="L131" s="44"/>
      <c r="M131" s="44"/>
      <c r="N131" s="44"/>
      <c r="O131" s="44"/>
      <c r="P131" s="44"/>
      <c r="Q131" s="44">
        <v>0</v>
      </c>
      <c r="R131" s="81">
        <f>R132+R133</f>
        <v>102590.81</v>
      </c>
      <c r="S131" s="44">
        <v>0</v>
      </c>
      <c r="T131" s="44">
        <v>0</v>
      </c>
      <c r="U131" s="138"/>
      <c r="V131" s="115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101"/>
      <c r="AH131" s="101"/>
      <c r="AI131" s="101"/>
      <c r="AJ131" s="101"/>
      <c r="AK131" s="21"/>
    </row>
    <row r="132" spans="1:37" ht="30" x14ac:dyDescent="0.25">
      <c r="A132" s="135"/>
      <c r="B132" s="120"/>
      <c r="C132" s="101"/>
      <c r="D132" s="101"/>
      <c r="E132" s="101"/>
      <c r="F132" s="54" t="s">
        <v>14</v>
      </c>
      <c r="G132" s="44">
        <f>Q132+R132+S132+T132</f>
        <v>2590.81</v>
      </c>
      <c r="H132" s="44"/>
      <c r="I132" s="44"/>
      <c r="J132" s="44"/>
      <c r="K132" s="44"/>
      <c r="L132" s="44"/>
      <c r="M132" s="44"/>
      <c r="N132" s="44"/>
      <c r="O132" s="44"/>
      <c r="P132" s="44"/>
      <c r="Q132" s="44">
        <v>0</v>
      </c>
      <c r="R132" s="81">
        <v>2590.81</v>
      </c>
      <c r="S132" s="44">
        <v>0</v>
      </c>
      <c r="T132" s="44">
        <v>0</v>
      </c>
      <c r="U132" s="138"/>
      <c r="V132" s="115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101"/>
      <c r="AH132" s="101"/>
      <c r="AI132" s="101"/>
      <c r="AJ132" s="101"/>
      <c r="AK132" s="21"/>
    </row>
    <row r="133" spans="1:37" ht="30" x14ac:dyDescent="0.25">
      <c r="A133" s="135"/>
      <c r="B133" s="120"/>
      <c r="C133" s="101"/>
      <c r="D133" s="101"/>
      <c r="E133" s="101"/>
      <c r="F133" s="54" t="s">
        <v>15</v>
      </c>
      <c r="G133" s="44">
        <f>Q133+R133+T133+S133</f>
        <v>100000</v>
      </c>
      <c r="H133" s="44"/>
      <c r="I133" s="44"/>
      <c r="J133" s="44"/>
      <c r="K133" s="44"/>
      <c r="L133" s="44"/>
      <c r="M133" s="44"/>
      <c r="N133" s="44"/>
      <c r="O133" s="44"/>
      <c r="P133" s="44"/>
      <c r="Q133" s="44">
        <v>0</v>
      </c>
      <c r="R133" s="81">
        <v>100000</v>
      </c>
      <c r="S133" s="44">
        <v>0</v>
      </c>
      <c r="T133" s="44">
        <v>0</v>
      </c>
      <c r="U133" s="138"/>
      <c r="V133" s="115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101"/>
      <c r="AH133" s="101"/>
      <c r="AI133" s="101"/>
      <c r="AJ133" s="101"/>
      <c r="AK133" s="21"/>
    </row>
    <row r="134" spans="1:37" ht="30" x14ac:dyDescent="0.25">
      <c r="A134" s="135"/>
      <c r="B134" s="120"/>
      <c r="C134" s="101"/>
      <c r="D134" s="101"/>
      <c r="E134" s="101"/>
      <c r="F134" s="54" t="s">
        <v>16</v>
      </c>
      <c r="G134" s="44">
        <f>Q134+R134+S134+T134</f>
        <v>0</v>
      </c>
      <c r="H134" s="44"/>
      <c r="I134" s="44"/>
      <c r="J134" s="44"/>
      <c r="K134" s="44"/>
      <c r="L134" s="44"/>
      <c r="M134" s="44"/>
      <c r="N134" s="44"/>
      <c r="O134" s="44"/>
      <c r="P134" s="44"/>
      <c r="Q134" s="44">
        <v>0</v>
      </c>
      <c r="R134" s="81">
        <v>0</v>
      </c>
      <c r="S134" s="44">
        <v>0</v>
      </c>
      <c r="T134" s="44">
        <v>0</v>
      </c>
      <c r="U134" s="138"/>
      <c r="V134" s="115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101"/>
      <c r="AH134" s="101"/>
      <c r="AI134" s="101"/>
      <c r="AJ134" s="101"/>
      <c r="AK134" s="21"/>
    </row>
    <row r="135" spans="1:37" x14ac:dyDescent="0.25">
      <c r="A135" s="136"/>
      <c r="B135" s="121"/>
      <c r="C135" s="102"/>
      <c r="D135" s="102"/>
      <c r="E135" s="102"/>
      <c r="F135" s="54" t="s">
        <v>17</v>
      </c>
      <c r="G135" s="44">
        <f>Q135+R135+S135+T135</f>
        <v>0</v>
      </c>
      <c r="H135" s="44"/>
      <c r="I135" s="44"/>
      <c r="J135" s="44"/>
      <c r="K135" s="44"/>
      <c r="L135" s="44"/>
      <c r="M135" s="44"/>
      <c r="N135" s="44"/>
      <c r="O135" s="44"/>
      <c r="P135" s="44"/>
      <c r="Q135" s="44">
        <v>0</v>
      </c>
      <c r="R135" s="81">
        <v>0</v>
      </c>
      <c r="S135" s="44">
        <v>0</v>
      </c>
      <c r="T135" s="44">
        <v>0</v>
      </c>
      <c r="U135" s="139"/>
      <c r="V135" s="116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102"/>
      <c r="AH135" s="102"/>
      <c r="AI135" s="102"/>
      <c r="AJ135" s="102"/>
      <c r="AK135" s="21"/>
    </row>
    <row r="136" spans="1:37" s="30" customFormat="1" x14ac:dyDescent="0.25">
      <c r="A136" s="111" t="s">
        <v>29</v>
      </c>
      <c r="B136" s="112" t="s">
        <v>30</v>
      </c>
      <c r="C136" s="99">
        <v>2014</v>
      </c>
      <c r="D136" s="99">
        <v>2026</v>
      </c>
      <c r="E136" s="103" t="s">
        <v>165</v>
      </c>
      <c r="F136" s="55" t="s">
        <v>12</v>
      </c>
      <c r="G136" s="47">
        <f>G142</f>
        <v>402234</v>
      </c>
      <c r="H136" s="47">
        <f t="shared" ref="H136:T141" si="40">H142</f>
        <v>33306</v>
      </c>
      <c r="I136" s="47">
        <f t="shared" si="40"/>
        <v>30744</v>
      </c>
      <c r="J136" s="47">
        <f t="shared" si="40"/>
        <v>30744</v>
      </c>
      <c r="K136" s="47">
        <f t="shared" si="40"/>
        <v>30744</v>
      </c>
      <c r="L136" s="47">
        <f t="shared" si="40"/>
        <v>30744</v>
      </c>
      <c r="M136" s="47">
        <f t="shared" si="40"/>
        <v>30744</v>
      </c>
      <c r="N136" s="47">
        <f t="shared" si="40"/>
        <v>30744</v>
      </c>
      <c r="O136" s="47">
        <f t="shared" si="40"/>
        <v>30744</v>
      </c>
      <c r="P136" s="47">
        <f t="shared" si="40"/>
        <v>30744</v>
      </c>
      <c r="Q136" s="47">
        <f t="shared" si="40"/>
        <v>30744</v>
      </c>
      <c r="R136" s="79">
        <f t="shared" si="40"/>
        <v>30744</v>
      </c>
      <c r="S136" s="47">
        <f t="shared" si="40"/>
        <v>30744</v>
      </c>
      <c r="T136" s="47">
        <f t="shared" si="40"/>
        <v>30744</v>
      </c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99"/>
      <c r="AF136" s="99"/>
      <c r="AG136" s="99"/>
      <c r="AH136" s="99"/>
      <c r="AI136" s="100"/>
      <c r="AJ136" s="99"/>
      <c r="AK136" s="29"/>
    </row>
    <row r="137" spans="1:37" s="30" customFormat="1" ht="28.5" x14ac:dyDescent="0.25">
      <c r="A137" s="111"/>
      <c r="B137" s="112"/>
      <c r="C137" s="99"/>
      <c r="D137" s="99"/>
      <c r="E137" s="103"/>
      <c r="F137" s="55" t="s">
        <v>13</v>
      </c>
      <c r="G137" s="47">
        <f t="shared" ref="G137:R141" si="41">G143</f>
        <v>402234</v>
      </c>
      <c r="H137" s="47">
        <f t="shared" si="41"/>
        <v>33306</v>
      </c>
      <c r="I137" s="47">
        <f t="shared" si="41"/>
        <v>30744</v>
      </c>
      <c r="J137" s="47">
        <f t="shared" si="41"/>
        <v>30744</v>
      </c>
      <c r="K137" s="47">
        <f t="shared" si="41"/>
        <v>30744</v>
      </c>
      <c r="L137" s="47">
        <f t="shared" si="41"/>
        <v>30744</v>
      </c>
      <c r="M137" s="47">
        <f t="shared" si="41"/>
        <v>30744</v>
      </c>
      <c r="N137" s="47">
        <f t="shared" si="41"/>
        <v>30744</v>
      </c>
      <c r="O137" s="47">
        <f t="shared" si="41"/>
        <v>30744</v>
      </c>
      <c r="P137" s="47">
        <f t="shared" si="41"/>
        <v>30744</v>
      </c>
      <c r="Q137" s="47">
        <f t="shared" si="41"/>
        <v>30744</v>
      </c>
      <c r="R137" s="79">
        <f t="shared" si="41"/>
        <v>30744</v>
      </c>
      <c r="S137" s="47">
        <f t="shared" si="40"/>
        <v>30744</v>
      </c>
      <c r="T137" s="47">
        <f t="shared" si="40"/>
        <v>30744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99"/>
      <c r="AF137" s="99"/>
      <c r="AG137" s="99"/>
      <c r="AH137" s="99"/>
      <c r="AI137" s="101"/>
      <c r="AJ137" s="99"/>
      <c r="AK137" s="29"/>
    </row>
    <row r="138" spans="1:37" s="30" customFormat="1" ht="28.5" x14ac:dyDescent="0.25">
      <c r="A138" s="111"/>
      <c r="B138" s="112"/>
      <c r="C138" s="99"/>
      <c r="D138" s="99"/>
      <c r="E138" s="103"/>
      <c r="F138" s="55" t="s">
        <v>14</v>
      </c>
      <c r="G138" s="47">
        <f t="shared" si="41"/>
        <v>402234</v>
      </c>
      <c r="H138" s="47">
        <f t="shared" si="41"/>
        <v>33306</v>
      </c>
      <c r="I138" s="47">
        <f t="shared" si="41"/>
        <v>30744</v>
      </c>
      <c r="J138" s="47">
        <f t="shared" si="41"/>
        <v>30744</v>
      </c>
      <c r="K138" s="47">
        <f t="shared" si="41"/>
        <v>30744</v>
      </c>
      <c r="L138" s="47">
        <f t="shared" si="41"/>
        <v>30744</v>
      </c>
      <c r="M138" s="47">
        <f t="shared" si="41"/>
        <v>30744</v>
      </c>
      <c r="N138" s="47">
        <f t="shared" si="41"/>
        <v>30744</v>
      </c>
      <c r="O138" s="47">
        <f t="shared" si="41"/>
        <v>30744</v>
      </c>
      <c r="P138" s="47">
        <f t="shared" si="41"/>
        <v>30744</v>
      </c>
      <c r="Q138" s="47">
        <f t="shared" si="41"/>
        <v>30744</v>
      </c>
      <c r="R138" s="79">
        <f t="shared" si="41"/>
        <v>30744</v>
      </c>
      <c r="S138" s="47">
        <f t="shared" si="40"/>
        <v>30744</v>
      </c>
      <c r="T138" s="47">
        <f t="shared" si="40"/>
        <v>30744</v>
      </c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99"/>
      <c r="AF138" s="99"/>
      <c r="AG138" s="99"/>
      <c r="AH138" s="99"/>
      <c r="AI138" s="101"/>
      <c r="AJ138" s="99"/>
      <c r="AK138" s="29"/>
    </row>
    <row r="139" spans="1:37" s="30" customFormat="1" ht="28.5" x14ac:dyDescent="0.25">
      <c r="A139" s="111"/>
      <c r="B139" s="112"/>
      <c r="C139" s="99"/>
      <c r="D139" s="99"/>
      <c r="E139" s="103"/>
      <c r="F139" s="55" t="s">
        <v>15</v>
      </c>
      <c r="G139" s="47">
        <f t="shared" si="41"/>
        <v>0</v>
      </c>
      <c r="H139" s="47">
        <f t="shared" si="41"/>
        <v>0</v>
      </c>
      <c r="I139" s="47">
        <f t="shared" si="41"/>
        <v>0</v>
      </c>
      <c r="J139" s="47">
        <f t="shared" si="41"/>
        <v>0</v>
      </c>
      <c r="K139" s="47">
        <f t="shared" si="41"/>
        <v>0</v>
      </c>
      <c r="L139" s="47">
        <f t="shared" si="41"/>
        <v>0</v>
      </c>
      <c r="M139" s="47">
        <f t="shared" si="41"/>
        <v>0</v>
      </c>
      <c r="N139" s="47">
        <f t="shared" si="41"/>
        <v>0</v>
      </c>
      <c r="O139" s="47">
        <f t="shared" si="41"/>
        <v>0</v>
      </c>
      <c r="P139" s="47">
        <f t="shared" si="41"/>
        <v>0</v>
      </c>
      <c r="Q139" s="47">
        <f t="shared" si="41"/>
        <v>0</v>
      </c>
      <c r="R139" s="79">
        <f t="shared" si="41"/>
        <v>0</v>
      </c>
      <c r="S139" s="47">
        <f t="shared" si="40"/>
        <v>0</v>
      </c>
      <c r="T139" s="47">
        <f t="shared" si="40"/>
        <v>0</v>
      </c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99"/>
      <c r="AF139" s="99"/>
      <c r="AG139" s="99"/>
      <c r="AH139" s="99"/>
      <c r="AI139" s="101"/>
      <c r="AJ139" s="99"/>
      <c r="AK139" s="29"/>
    </row>
    <row r="140" spans="1:37" s="30" customFormat="1" ht="28.5" x14ac:dyDescent="0.25">
      <c r="A140" s="111"/>
      <c r="B140" s="112"/>
      <c r="C140" s="99"/>
      <c r="D140" s="99"/>
      <c r="E140" s="103"/>
      <c r="F140" s="55" t="s">
        <v>16</v>
      </c>
      <c r="G140" s="47">
        <f t="shared" si="41"/>
        <v>0</v>
      </c>
      <c r="H140" s="47">
        <f t="shared" si="41"/>
        <v>0</v>
      </c>
      <c r="I140" s="47">
        <f t="shared" si="41"/>
        <v>0</v>
      </c>
      <c r="J140" s="47">
        <f t="shared" si="41"/>
        <v>0</v>
      </c>
      <c r="K140" s="47">
        <f t="shared" si="41"/>
        <v>0</v>
      </c>
      <c r="L140" s="47">
        <f t="shared" si="41"/>
        <v>0</v>
      </c>
      <c r="M140" s="47">
        <f t="shared" si="41"/>
        <v>0</v>
      </c>
      <c r="N140" s="47">
        <f t="shared" si="41"/>
        <v>0</v>
      </c>
      <c r="O140" s="47">
        <f t="shared" si="41"/>
        <v>0</v>
      </c>
      <c r="P140" s="47">
        <f t="shared" si="41"/>
        <v>0</v>
      </c>
      <c r="Q140" s="47">
        <f t="shared" si="41"/>
        <v>0</v>
      </c>
      <c r="R140" s="79">
        <f t="shared" si="41"/>
        <v>0</v>
      </c>
      <c r="S140" s="47">
        <f t="shared" si="40"/>
        <v>0</v>
      </c>
      <c r="T140" s="47">
        <f t="shared" si="40"/>
        <v>0</v>
      </c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99"/>
      <c r="AF140" s="99"/>
      <c r="AG140" s="99"/>
      <c r="AH140" s="99"/>
      <c r="AI140" s="101"/>
      <c r="AJ140" s="99"/>
      <c r="AK140" s="29"/>
    </row>
    <row r="141" spans="1:37" s="30" customFormat="1" ht="42.75" customHeight="1" x14ac:dyDescent="0.25">
      <c r="A141" s="111"/>
      <c r="B141" s="112"/>
      <c r="C141" s="99"/>
      <c r="D141" s="99"/>
      <c r="E141" s="103"/>
      <c r="F141" s="55" t="s">
        <v>17</v>
      </c>
      <c r="G141" s="47">
        <f t="shared" si="41"/>
        <v>0</v>
      </c>
      <c r="H141" s="47">
        <f t="shared" si="41"/>
        <v>0</v>
      </c>
      <c r="I141" s="47">
        <f t="shared" si="41"/>
        <v>0</v>
      </c>
      <c r="J141" s="47">
        <f t="shared" si="41"/>
        <v>0</v>
      </c>
      <c r="K141" s="47">
        <f t="shared" si="41"/>
        <v>0</v>
      </c>
      <c r="L141" s="47">
        <f t="shared" si="41"/>
        <v>0</v>
      </c>
      <c r="M141" s="47">
        <f t="shared" si="41"/>
        <v>0</v>
      </c>
      <c r="N141" s="47">
        <f t="shared" si="41"/>
        <v>0</v>
      </c>
      <c r="O141" s="47">
        <f t="shared" si="41"/>
        <v>0</v>
      </c>
      <c r="P141" s="47">
        <f t="shared" si="41"/>
        <v>0</v>
      </c>
      <c r="Q141" s="47">
        <f t="shared" si="41"/>
        <v>0</v>
      </c>
      <c r="R141" s="79">
        <f t="shared" si="41"/>
        <v>0</v>
      </c>
      <c r="S141" s="47">
        <f t="shared" si="40"/>
        <v>0</v>
      </c>
      <c r="T141" s="47">
        <f t="shared" si="40"/>
        <v>0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99"/>
      <c r="AF141" s="99"/>
      <c r="AG141" s="99"/>
      <c r="AH141" s="99"/>
      <c r="AI141" s="102"/>
      <c r="AJ141" s="99"/>
      <c r="AK141" s="29"/>
    </row>
    <row r="142" spans="1:37" ht="15" customHeight="1" x14ac:dyDescent="0.25">
      <c r="A142" s="108" t="s">
        <v>55</v>
      </c>
      <c r="B142" s="109" t="s">
        <v>31</v>
      </c>
      <c r="C142" s="110">
        <v>2014</v>
      </c>
      <c r="D142" s="110">
        <v>2026</v>
      </c>
      <c r="E142" s="110"/>
      <c r="F142" s="54" t="s">
        <v>12</v>
      </c>
      <c r="G142" s="44">
        <f t="shared" ref="G142:G147" si="42">SUM(H142:T142)</f>
        <v>402234</v>
      </c>
      <c r="H142" s="44">
        <f t="shared" ref="H142:T142" si="43">H143+H147</f>
        <v>33306</v>
      </c>
      <c r="I142" s="44">
        <f t="shared" si="43"/>
        <v>30744</v>
      </c>
      <c r="J142" s="44">
        <f t="shared" si="43"/>
        <v>30744</v>
      </c>
      <c r="K142" s="44">
        <f t="shared" si="43"/>
        <v>30744</v>
      </c>
      <c r="L142" s="44">
        <f t="shared" si="43"/>
        <v>30744</v>
      </c>
      <c r="M142" s="44">
        <f t="shared" si="43"/>
        <v>30744</v>
      </c>
      <c r="N142" s="44">
        <f t="shared" si="43"/>
        <v>30744</v>
      </c>
      <c r="O142" s="44">
        <f t="shared" si="43"/>
        <v>30744</v>
      </c>
      <c r="P142" s="44">
        <f t="shared" si="43"/>
        <v>30744</v>
      </c>
      <c r="Q142" s="44">
        <f t="shared" si="43"/>
        <v>30744</v>
      </c>
      <c r="R142" s="81">
        <f t="shared" si="43"/>
        <v>30744</v>
      </c>
      <c r="S142" s="44">
        <f t="shared" si="43"/>
        <v>30744</v>
      </c>
      <c r="T142" s="44">
        <f t="shared" si="43"/>
        <v>30744</v>
      </c>
      <c r="U142" s="125" t="s">
        <v>144</v>
      </c>
      <c r="V142" s="125" t="s">
        <v>145</v>
      </c>
      <c r="W142" s="125"/>
      <c r="X142" s="125"/>
      <c r="Y142" s="125"/>
      <c r="Z142" s="125"/>
      <c r="AA142" s="125"/>
      <c r="AB142" s="125"/>
      <c r="AC142" s="125"/>
      <c r="AD142" s="125"/>
      <c r="AE142" s="110"/>
      <c r="AF142" s="110">
        <v>100</v>
      </c>
      <c r="AG142" s="110"/>
      <c r="AH142" s="110"/>
      <c r="AI142" s="118"/>
      <c r="AJ142" s="110"/>
      <c r="AK142" s="21"/>
    </row>
    <row r="143" spans="1:37" ht="30" x14ac:dyDescent="0.25">
      <c r="A143" s="108"/>
      <c r="B143" s="109"/>
      <c r="C143" s="110"/>
      <c r="D143" s="110"/>
      <c r="E143" s="110"/>
      <c r="F143" s="54" t="s">
        <v>13</v>
      </c>
      <c r="G143" s="44">
        <f t="shared" si="42"/>
        <v>402234</v>
      </c>
      <c r="H143" s="44">
        <f t="shared" ref="H143:T143" si="44">SUM(H144:H146)</f>
        <v>33306</v>
      </c>
      <c r="I143" s="44">
        <f t="shared" si="44"/>
        <v>30744</v>
      </c>
      <c r="J143" s="44">
        <f t="shared" si="44"/>
        <v>30744</v>
      </c>
      <c r="K143" s="44">
        <f t="shared" si="44"/>
        <v>30744</v>
      </c>
      <c r="L143" s="44">
        <f t="shared" si="44"/>
        <v>30744</v>
      </c>
      <c r="M143" s="44">
        <f t="shared" si="44"/>
        <v>30744</v>
      </c>
      <c r="N143" s="44">
        <f t="shared" si="44"/>
        <v>30744</v>
      </c>
      <c r="O143" s="44">
        <f t="shared" si="44"/>
        <v>30744</v>
      </c>
      <c r="P143" s="44">
        <f t="shared" si="44"/>
        <v>30744</v>
      </c>
      <c r="Q143" s="44">
        <f t="shared" si="44"/>
        <v>30744</v>
      </c>
      <c r="R143" s="81">
        <f t="shared" si="44"/>
        <v>30744</v>
      </c>
      <c r="S143" s="44">
        <f t="shared" si="44"/>
        <v>30744</v>
      </c>
      <c r="T143" s="44">
        <f t="shared" si="44"/>
        <v>30744</v>
      </c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10"/>
      <c r="AF143" s="110"/>
      <c r="AG143" s="110"/>
      <c r="AH143" s="110"/>
      <c r="AI143" s="101"/>
      <c r="AJ143" s="110"/>
      <c r="AK143" s="21"/>
    </row>
    <row r="144" spans="1:37" ht="30" x14ac:dyDescent="0.25">
      <c r="A144" s="108"/>
      <c r="B144" s="109"/>
      <c r="C144" s="110"/>
      <c r="D144" s="110"/>
      <c r="E144" s="110"/>
      <c r="F144" s="54" t="s">
        <v>14</v>
      </c>
      <c r="G144" s="44">
        <f t="shared" si="42"/>
        <v>402234</v>
      </c>
      <c r="H144" s="44">
        <v>33306</v>
      </c>
      <c r="I144" s="44">
        <v>30744</v>
      </c>
      <c r="J144" s="44">
        <v>30744</v>
      </c>
      <c r="K144" s="44">
        <v>30744</v>
      </c>
      <c r="L144" s="44">
        <v>30744</v>
      </c>
      <c r="M144" s="44">
        <v>30744</v>
      </c>
      <c r="N144" s="44">
        <v>30744</v>
      </c>
      <c r="O144" s="44">
        <v>30744</v>
      </c>
      <c r="P144" s="44">
        <v>30744</v>
      </c>
      <c r="Q144" s="44">
        <v>30744</v>
      </c>
      <c r="R144" s="81">
        <v>30744</v>
      </c>
      <c r="S144" s="44">
        <v>30744</v>
      </c>
      <c r="T144" s="44">
        <v>30744</v>
      </c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10"/>
      <c r="AF144" s="110"/>
      <c r="AG144" s="110"/>
      <c r="AH144" s="110"/>
      <c r="AI144" s="101"/>
      <c r="AJ144" s="110"/>
      <c r="AK144" s="21"/>
    </row>
    <row r="145" spans="1:37" ht="30" x14ac:dyDescent="0.25">
      <c r="A145" s="108"/>
      <c r="B145" s="109"/>
      <c r="C145" s="110"/>
      <c r="D145" s="110"/>
      <c r="E145" s="110"/>
      <c r="F145" s="54" t="s">
        <v>15</v>
      </c>
      <c r="G145" s="44">
        <f t="shared" si="42"/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81">
        <v>0</v>
      </c>
      <c r="S145" s="44">
        <v>0</v>
      </c>
      <c r="T145" s="44">
        <v>0</v>
      </c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10"/>
      <c r="AF145" s="110"/>
      <c r="AG145" s="110"/>
      <c r="AH145" s="110"/>
      <c r="AI145" s="101"/>
      <c r="AJ145" s="110"/>
      <c r="AK145" s="21"/>
    </row>
    <row r="146" spans="1:37" ht="30" x14ac:dyDescent="0.25">
      <c r="A146" s="108"/>
      <c r="B146" s="109"/>
      <c r="C146" s="110"/>
      <c r="D146" s="110"/>
      <c r="E146" s="110"/>
      <c r="F146" s="54" t="s">
        <v>16</v>
      </c>
      <c r="G146" s="44">
        <f t="shared" si="42"/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4">
        <v>0</v>
      </c>
      <c r="O146" s="44">
        <v>0</v>
      </c>
      <c r="P146" s="44">
        <v>0</v>
      </c>
      <c r="Q146" s="44">
        <v>0</v>
      </c>
      <c r="R146" s="81">
        <v>0</v>
      </c>
      <c r="S146" s="44">
        <v>0</v>
      </c>
      <c r="T146" s="44">
        <v>0</v>
      </c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10"/>
      <c r="AF146" s="110"/>
      <c r="AG146" s="110"/>
      <c r="AH146" s="110"/>
      <c r="AI146" s="101"/>
      <c r="AJ146" s="110"/>
      <c r="AK146" s="21"/>
    </row>
    <row r="147" spans="1:37" x14ac:dyDescent="0.25">
      <c r="A147" s="108"/>
      <c r="B147" s="109"/>
      <c r="C147" s="110"/>
      <c r="D147" s="110"/>
      <c r="E147" s="110"/>
      <c r="F147" s="54" t="s">
        <v>17</v>
      </c>
      <c r="G147" s="44">
        <f t="shared" si="42"/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81">
        <v>0</v>
      </c>
      <c r="S147" s="44">
        <v>0</v>
      </c>
      <c r="T147" s="44">
        <v>0</v>
      </c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10"/>
      <c r="AF147" s="110"/>
      <c r="AG147" s="110"/>
      <c r="AH147" s="110"/>
      <c r="AI147" s="102"/>
      <c r="AJ147" s="110"/>
      <c r="AK147" s="21"/>
    </row>
    <row r="148" spans="1:37" s="31" customFormat="1" x14ac:dyDescent="0.25">
      <c r="A148" s="111" t="s">
        <v>138</v>
      </c>
      <c r="B148" s="112" t="s">
        <v>140</v>
      </c>
      <c r="C148" s="99">
        <v>2014</v>
      </c>
      <c r="D148" s="99">
        <v>2026</v>
      </c>
      <c r="E148" s="103" t="s">
        <v>165</v>
      </c>
      <c r="F148" s="55" t="s">
        <v>12</v>
      </c>
      <c r="G148" s="47">
        <f t="shared" ref="G148:T153" si="45">G154</f>
        <v>156800</v>
      </c>
      <c r="H148" s="47">
        <f t="shared" si="45"/>
        <v>0</v>
      </c>
      <c r="I148" s="47">
        <f t="shared" si="45"/>
        <v>0</v>
      </c>
      <c r="J148" s="47">
        <f t="shared" si="45"/>
        <v>0</v>
      </c>
      <c r="K148" s="47">
        <f t="shared" si="45"/>
        <v>0</v>
      </c>
      <c r="L148" s="47">
        <f t="shared" si="45"/>
        <v>0</v>
      </c>
      <c r="M148" s="47">
        <f t="shared" si="45"/>
        <v>0</v>
      </c>
      <c r="N148" s="47">
        <f t="shared" si="45"/>
        <v>0</v>
      </c>
      <c r="O148" s="47">
        <f t="shared" si="45"/>
        <v>0</v>
      </c>
      <c r="P148" s="47">
        <f t="shared" si="45"/>
        <v>0</v>
      </c>
      <c r="Q148" s="47">
        <f t="shared" si="45"/>
        <v>0</v>
      </c>
      <c r="R148" s="79">
        <f t="shared" si="45"/>
        <v>5000</v>
      </c>
      <c r="S148" s="47">
        <f t="shared" si="45"/>
        <v>75900</v>
      </c>
      <c r="T148" s="47">
        <f t="shared" si="45"/>
        <v>75900</v>
      </c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99"/>
      <c r="AF148" s="99"/>
      <c r="AG148" s="99"/>
      <c r="AH148" s="99"/>
      <c r="AI148" s="100"/>
      <c r="AJ148" s="99"/>
      <c r="AK148" s="29"/>
    </row>
    <row r="149" spans="1:37" s="31" customFormat="1" ht="28.5" x14ac:dyDescent="0.25">
      <c r="A149" s="111"/>
      <c r="B149" s="112"/>
      <c r="C149" s="99"/>
      <c r="D149" s="99"/>
      <c r="E149" s="103"/>
      <c r="F149" s="55" t="s">
        <v>13</v>
      </c>
      <c r="G149" s="47">
        <f t="shared" si="45"/>
        <v>156800</v>
      </c>
      <c r="H149" s="47">
        <f t="shared" si="45"/>
        <v>0</v>
      </c>
      <c r="I149" s="47">
        <f t="shared" si="45"/>
        <v>0</v>
      </c>
      <c r="J149" s="47">
        <f t="shared" si="45"/>
        <v>0</v>
      </c>
      <c r="K149" s="47">
        <f t="shared" si="45"/>
        <v>0</v>
      </c>
      <c r="L149" s="47">
        <f t="shared" si="45"/>
        <v>0</v>
      </c>
      <c r="M149" s="47">
        <f t="shared" si="45"/>
        <v>0</v>
      </c>
      <c r="N149" s="47">
        <f t="shared" si="45"/>
        <v>0</v>
      </c>
      <c r="O149" s="47">
        <f t="shared" si="45"/>
        <v>0</v>
      </c>
      <c r="P149" s="47">
        <f t="shared" si="45"/>
        <v>0</v>
      </c>
      <c r="Q149" s="47">
        <f t="shared" si="45"/>
        <v>0</v>
      </c>
      <c r="R149" s="79">
        <f t="shared" si="45"/>
        <v>5000</v>
      </c>
      <c r="S149" s="47">
        <f t="shared" si="45"/>
        <v>75900</v>
      </c>
      <c r="T149" s="47">
        <f t="shared" si="45"/>
        <v>75900</v>
      </c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99"/>
      <c r="AF149" s="99"/>
      <c r="AG149" s="99"/>
      <c r="AH149" s="99"/>
      <c r="AI149" s="101"/>
      <c r="AJ149" s="99"/>
      <c r="AK149" s="29"/>
    </row>
    <row r="150" spans="1:37" s="31" customFormat="1" ht="28.5" x14ac:dyDescent="0.25">
      <c r="A150" s="111"/>
      <c r="B150" s="112"/>
      <c r="C150" s="99"/>
      <c r="D150" s="99"/>
      <c r="E150" s="103"/>
      <c r="F150" s="55" t="s">
        <v>14</v>
      </c>
      <c r="G150" s="47">
        <f t="shared" si="45"/>
        <v>156800</v>
      </c>
      <c r="H150" s="47">
        <f t="shared" si="45"/>
        <v>0</v>
      </c>
      <c r="I150" s="47">
        <f t="shared" si="45"/>
        <v>0</v>
      </c>
      <c r="J150" s="47">
        <f t="shared" si="45"/>
        <v>0</v>
      </c>
      <c r="K150" s="47">
        <f t="shared" si="45"/>
        <v>0</v>
      </c>
      <c r="L150" s="47">
        <f t="shared" si="45"/>
        <v>0</v>
      </c>
      <c r="M150" s="47">
        <f t="shared" si="45"/>
        <v>0</v>
      </c>
      <c r="N150" s="47">
        <f t="shared" si="45"/>
        <v>0</v>
      </c>
      <c r="O150" s="47">
        <f t="shared" si="45"/>
        <v>0</v>
      </c>
      <c r="P150" s="47">
        <f t="shared" si="45"/>
        <v>0</v>
      </c>
      <c r="Q150" s="47">
        <f t="shared" si="45"/>
        <v>0</v>
      </c>
      <c r="R150" s="79">
        <f t="shared" si="45"/>
        <v>5000</v>
      </c>
      <c r="S150" s="47">
        <f t="shared" si="45"/>
        <v>75900</v>
      </c>
      <c r="T150" s="47">
        <f t="shared" si="45"/>
        <v>75900</v>
      </c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99"/>
      <c r="AF150" s="99"/>
      <c r="AG150" s="99"/>
      <c r="AH150" s="99"/>
      <c r="AI150" s="101"/>
      <c r="AJ150" s="99"/>
      <c r="AK150" s="29"/>
    </row>
    <row r="151" spans="1:37" s="31" customFormat="1" ht="28.5" x14ac:dyDescent="0.25">
      <c r="A151" s="111"/>
      <c r="B151" s="112"/>
      <c r="C151" s="99"/>
      <c r="D151" s="99"/>
      <c r="E151" s="103"/>
      <c r="F151" s="55" t="s">
        <v>15</v>
      </c>
      <c r="G151" s="47">
        <f t="shared" si="45"/>
        <v>0</v>
      </c>
      <c r="H151" s="47">
        <f t="shared" si="45"/>
        <v>0</v>
      </c>
      <c r="I151" s="47">
        <f t="shared" si="45"/>
        <v>0</v>
      </c>
      <c r="J151" s="47">
        <f t="shared" si="45"/>
        <v>0</v>
      </c>
      <c r="K151" s="47">
        <f t="shared" si="45"/>
        <v>0</v>
      </c>
      <c r="L151" s="47">
        <f t="shared" si="45"/>
        <v>0</v>
      </c>
      <c r="M151" s="47">
        <f t="shared" si="45"/>
        <v>0</v>
      </c>
      <c r="N151" s="47">
        <f t="shared" si="45"/>
        <v>0</v>
      </c>
      <c r="O151" s="47">
        <f t="shared" si="45"/>
        <v>0</v>
      </c>
      <c r="P151" s="47">
        <f t="shared" si="45"/>
        <v>0</v>
      </c>
      <c r="Q151" s="47">
        <f t="shared" si="45"/>
        <v>0</v>
      </c>
      <c r="R151" s="79">
        <f t="shared" si="45"/>
        <v>0</v>
      </c>
      <c r="S151" s="47">
        <f t="shared" si="45"/>
        <v>0</v>
      </c>
      <c r="T151" s="47">
        <f t="shared" si="45"/>
        <v>0</v>
      </c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99"/>
      <c r="AF151" s="99"/>
      <c r="AG151" s="99"/>
      <c r="AH151" s="99"/>
      <c r="AI151" s="101"/>
      <c r="AJ151" s="99"/>
      <c r="AK151" s="29"/>
    </row>
    <row r="152" spans="1:37" s="31" customFormat="1" ht="28.5" x14ac:dyDescent="0.25">
      <c r="A152" s="111"/>
      <c r="B152" s="112"/>
      <c r="C152" s="99"/>
      <c r="D152" s="99"/>
      <c r="E152" s="103"/>
      <c r="F152" s="55" t="s">
        <v>16</v>
      </c>
      <c r="G152" s="47">
        <f t="shared" si="45"/>
        <v>0</v>
      </c>
      <c r="H152" s="47">
        <f t="shared" si="45"/>
        <v>0</v>
      </c>
      <c r="I152" s="47">
        <f t="shared" si="45"/>
        <v>0</v>
      </c>
      <c r="J152" s="47">
        <f t="shared" si="45"/>
        <v>0</v>
      </c>
      <c r="K152" s="47">
        <f t="shared" si="45"/>
        <v>0</v>
      </c>
      <c r="L152" s="47">
        <f t="shared" si="45"/>
        <v>0</v>
      </c>
      <c r="M152" s="47">
        <f t="shared" si="45"/>
        <v>0</v>
      </c>
      <c r="N152" s="47">
        <f t="shared" si="45"/>
        <v>0</v>
      </c>
      <c r="O152" s="47">
        <f t="shared" si="45"/>
        <v>0</v>
      </c>
      <c r="P152" s="47">
        <f t="shared" si="45"/>
        <v>0</v>
      </c>
      <c r="Q152" s="47">
        <f t="shared" si="45"/>
        <v>0</v>
      </c>
      <c r="R152" s="79">
        <f t="shared" si="45"/>
        <v>0</v>
      </c>
      <c r="S152" s="47">
        <f t="shared" si="45"/>
        <v>0</v>
      </c>
      <c r="T152" s="47">
        <f t="shared" si="45"/>
        <v>0</v>
      </c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99"/>
      <c r="AF152" s="99"/>
      <c r="AG152" s="99"/>
      <c r="AH152" s="99"/>
      <c r="AI152" s="101"/>
      <c r="AJ152" s="99"/>
      <c r="AK152" s="29"/>
    </row>
    <row r="153" spans="1:37" s="31" customFormat="1" ht="60.75" customHeight="1" x14ac:dyDescent="0.25">
      <c r="A153" s="111"/>
      <c r="B153" s="112"/>
      <c r="C153" s="99"/>
      <c r="D153" s="99"/>
      <c r="E153" s="103"/>
      <c r="F153" s="55" t="s">
        <v>17</v>
      </c>
      <c r="G153" s="47">
        <f t="shared" si="45"/>
        <v>0</v>
      </c>
      <c r="H153" s="47">
        <f t="shared" si="45"/>
        <v>0</v>
      </c>
      <c r="I153" s="47">
        <f t="shared" si="45"/>
        <v>0</v>
      </c>
      <c r="J153" s="47">
        <f t="shared" si="45"/>
        <v>0</v>
      </c>
      <c r="K153" s="47">
        <f t="shared" si="45"/>
        <v>0</v>
      </c>
      <c r="L153" s="47">
        <f t="shared" si="45"/>
        <v>0</v>
      </c>
      <c r="M153" s="47">
        <f t="shared" si="45"/>
        <v>0</v>
      </c>
      <c r="N153" s="47">
        <f t="shared" si="45"/>
        <v>0</v>
      </c>
      <c r="O153" s="47">
        <f t="shared" si="45"/>
        <v>0</v>
      </c>
      <c r="P153" s="47">
        <f t="shared" si="45"/>
        <v>0</v>
      </c>
      <c r="Q153" s="47">
        <f t="shared" si="45"/>
        <v>0</v>
      </c>
      <c r="R153" s="79">
        <f t="shared" si="45"/>
        <v>0</v>
      </c>
      <c r="S153" s="47">
        <f t="shared" si="45"/>
        <v>0</v>
      </c>
      <c r="T153" s="47">
        <f t="shared" si="45"/>
        <v>0</v>
      </c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99"/>
      <c r="AF153" s="99"/>
      <c r="AG153" s="99"/>
      <c r="AH153" s="99"/>
      <c r="AI153" s="102"/>
      <c r="AJ153" s="99"/>
      <c r="AK153" s="29"/>
    </row>
    <row r="154" spans="1:37" x14ac:dyDescent="0.25">
      <c r="A154" s="108" t="s">
        <v>139</v>
      </c>
      <c r="B154" s="109" t="s">
        <v>141</v>
      </c>
      <c r="C154" s="110">
        <v>2014</v>
      </c>
      <c r="D154" s="110">
        <v>2026</v>
      </c>
      <c r="E154" s="110"/>
      <c r="F154" s="54" t="s">
        <v>12</v>
      </c>
      <c r="G154" s="44">
        <f t="shared" ref="G154:G159" si="46">SUM(H154:T154)</f>
        <v>156800</v>
      </c>
      <c r="H154" s="44">
        <f>H155+H159</f>
        <v>0</v>
      </c>
      <c r="I154" s="44">
        <f t="shared" ref="I154:T154" si="47">I155+I159</f>
        <v>0</v>
      </c>
      <c r="J154" s="44">
        <f t="shared" si="47"/>
        <v>0</v>
      </c>
      <c r="K154" s="44">
        <f t="shared" si="47"/>
        <v>0</v>
      </c>
      <c r="L154" s="44">
        <f t="shared" si="47"/>
        <v>0</v>
      </c>
      <c r="M154" s="44">
        <f t="shared" si="47"/>
        <v>0</v>
      </c>
      <c r="N154" s="44">
        <f t="shared" si="47"/>
        <v>0</v>
      </c>
      <c r="O154" s="44">
        <f t="shared" si="47"/>
        <v>0</v>
      </c>
      <c r="P154" s="44">
        <f t="shared" si="47"/>
        <v>0</v>
      </c>
      <c r="Q154" s="44">
        <f t="shared" si="47"/>
        <v>0</v>
      </c>
      <c r="R154" s="81">
        <f t="shared" si="47"/>
        <v>5000</v>
      </c>
      <c r="S154" s="44">
        <f t="shared" si="47"/>
        <v>75900</v>
      </c>
      <c r="T154" s="44">
        <f t="shared" si="47"/>
        <v>75900</v>
      </c>
      <c r="U154" s="125" t="s">
        <v>144</v>
      </c>
      <c r="V154" s="125" t="s">
        <v>145</v>
      </c>
      <c r="W154" s="125"/>
      <c r="X154" s="125"/>
      <c r="Y154" s="125"/>
      <c r="Z154" s="125"/>
      <c r="AA154" s="125"/>
      <c r="AB154" s="125"/>
      <c r="AC154" s="125"/>
      <c r="AD154" s="125"/>
      <c r="AE154" s="110"/>
      <c r="AF154" s="110">
        <v>100</v>
      </c>
      <c r="AG154" s="110"/>
      <c r="AH154" s="110"/>
      <c r="AI154" s="118"/>
      <c r="AJ154" s="110"/>
      <c r="AK154" s="21"/>
    </row>
    <row r="155" spans="1:37" ht="30" x14ac:dyDescent="0.25">
      <c r="A155" s="108"/>
      <c r="B155" s="109"/>
      <c r="C155" s="110"/>
      <c r="D155" s="110"/>
      <c r="E155" s="110"/>
      <c r="F155" s="54" t="s">
        <v>13</v>
      </c>
      <c r="G155" s="44">
        <f t="shared" si="46"/>
        <v>156800</v>
      </c>
      <c r="H155" s="44">
        <f>SUM(H156:H158)</f>
        <v>0</v>
      </c>
      <c r="I155" s="44">
        <f t="shared" ref="I155:T155" si="48">SUM(I156:I158)</f>
        <v>0</v>
      </c>
      <c r="J155" s="44">
        <f t="shared" si="48"/>
        <v>0</v>
      </c>
      <c r="K155" s="44">
        <f t="shared" si="48"/>
        <v>0</v>
      </c>
      <c r="L155" s="44">
        <f t="shared" si="48"/>
        <v>0</v>
      </c>
      <c r="M155" s="44">
        <f t="shared" si="48"/>
        <v>0</v>
      </c>
      <c r="N155" s="44">
        <f t="shared" si="48"/>
        <v>0</v>
      </c>
      <c r="O155" s="44">
        <f t="shared" si="48"/>
        <v>0</v>
      </c>
      <c r="P155" s="44">
        <f t="shared" si="48"/>
        <v>0</v>
      </c>
      <c r="Q155" s="44">
        <f t="shared" si="48"/>
        <v>0</v>
      </c>
      <c r="R155" s="81">
        <f t="shared" si="48"/>
        <v>5000</v>
      </c>
      <c r="S155" s="44">
        <f t="shared" si="48"/>
        <v>75900</v>
      </c>
      <c r="T155" s="44">
        <f t="shared" si="48"/>
        <v>75900</v>
      </c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10"/>
      <c r="AF155" s="110"/>
      <c r="AG155" s="110"/>
      <c r="AH155" s="110"/>
      <c r="AI155" s="101"/>
      <c r="AJ155" s="110"/>
      <c r="AK155" s="21"/>
    </row>
    <row r="156" spans="1:37" ht="30" x14ac:dyDescent="0.25">
      <c r="A156" s="108"/>
      <c r="B156" s="109"/>
      <c r="C156" s="110"/>
      <c r="D156" s="110"/>
      <c r="E156" s="110"/>
      <c r="F156" s="54" t="s">
        <v>14</v>
      </c>
      <c r="G156" s="44">
        <f t="shared" si="46"/>
        <v>156800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81">
        <v>5000</v>
      </c>
      <c r="S156" s="44">
        <v>75900</v>
      </c>
      <c r="T156" s="44">
        <v>75900</v>
      </c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10"/>
      <c r="AF156" s="110"/>
      <c r="AG156" s="110"/>
      <c r="AH156" s="110"/>
      <c r="AI156" s="101"/>
      <c r="AJ156" s="110"/>
      <c r="AK156" s="21"/>
    </row>
    <row r="157" spans="1:37" ht="30" x14ac:dyDescent="0.25">
      <c r="A157" s="108"/>
      <c r="B157" s="109"/>
      <c r="C157" s="110"/>
      <c r="D157" s="110"/>
      <c r="E157" s="110"/>
      <c r="F157" s="54" t="s">
        <v>15</v>
      </c>
      <c r="G157" s="44">
        <f t="shared" si="46"/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81">
        <v>0</v>
      </c>
      <c r="S157" s="44">
        <v>0</v>
      </c>
      <c r="T157" s="44">
        <v>0</v>
      </c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10"/>
      <c r="AF157" s="110"/>
      <c r="AG157" s="110"/>
      <c r="AH157" s="110"/>
      <c r="AI157" s="101"/>
      <c r="AJ157" s="110"/>
      <c r="AK157" s="21"/>
    </row>
    <row r="158" spans="1:37" ht="30" x14ac:dyDescent="0.25">
      <c r="A158" s="108"/>
      <c r="B158" s="109"/>
      <c r="C158" s="110"/>
      <c r="D158" s="110"/>
      <c r="E158" s="110"/>
      <c r="F158" s="54" t="s">
        <v>16</v>
      </c>
      <c r="G158" s="44">
        <f t="shared" si="46"/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81">
        <v>0</v>
      </c>
      <c r="S158" s="44">
        <v>0</v>
      </c>
      <c r="T158" s="44">
        <v>0</v>
      </c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10"/>
      <c r="AF158" s="110"/>
      <c r="AG158" s="110"/>
      <c r="AH158" s="110"/>
      <c r="AI158" s="101"/>
      <c r="AJ158" s="110"/>
      <c r="AK158" s="21"/>
    </row>
    <row r="159" spans="1:37" x14ac:dyDescent="0.25">
      <c r="A159" s="108"/>
      <c r="B159" s="109"/>
      <c r="C159" s="110"/>
      <c r="D159" s="110"/>
      <c r="E159" s="110"/>
      <c r="F159" s="54" t="s">
        <v>17</v>
      </c>
      <c r="G159" s="44">
        <f t="shared" si="46"/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81">
        <v>0</v>
      </c>
      <c r="S159" s="44">
        <v>0</v>
      </c>
      <c r="T159" s="44">
        <v>0</v>
      </c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10"/>
      <c r="AF159" s="110"/>
      <c r="AG159" s="110"/>
      <c r="AH159" s="110"/>
      <c r="AI159" s="102"/>
      <c r="AJ159" s="110"/>
      <c r="AK159" s="21"/>
    </row>
    <row r="160" spans="1:37" s="65" customFormat="1" x14ac:dyDescent="0.25">
      <c r="A160" s="164" t="s">
        <v>32</v>
      </c>
      <c r="B160" s="164"/>
      <c r="C160" s="164"/>
      <c r="D160" s="164"/>
      <c r="E160" s="164"/>
      <c r="F160" s="62" t="s">
        <v>12</v>
      </c>
      <c r="G160" s="63">
        <f t="shared" ref="G160:T165" si="49">G82</f>
        <v>25894219.330000002</v>
      </c>
      <c r="H160" s="63">
        <f t="shared" si="49"/>
        <v>57353.279999999999</v>
      </c>
      <c r="I160" s="63">
        <f t="shared" si="49"/>
        <v>370939.32</v>
      </c>
      <c r="J160" s="63">
        <f t="shared" si="49"/>
        <v>358470.11</v>
      </c>
      <c r="K160" s="63">
        <f t="shared" si="49"/>
        <v>527910</v>
      </c>
      <c r="L160" s="63">
        <f t="shared" si="49"/>
        <v>77850</v>
      </c>
      <c r="M160" s="63">
        <f t="shared" si="49"/>
        <v>143592.16</v>
      </c>
      <c r="N160" s="63">
        <f t="shared" si="49"/>
        <v>8327985.2999999998</v>
      </c>
      <c r="O160" s="63">
        <f t="shared" si="49"/>
        <v>10244473.48</v>
      </c>
      <c r="P160" s="63">
        <f t="shared" si="49"/>
        <v>340866.51</v>
      </c>
      <c r="Q160" s="63">
        <f t="shared" si="49"/>
        <v>4907519.3499999996</v>
      </c>
      <c r="R160" s="82">
        <f t="shared" si="49"/>
        <v>312622.63</v>
      </c>
      <c r="S160" s="63">
        <f t="shared" si="49"/>
        <v>163164</v>
      </c>
      <c r="T160" s="63">
        <f t="shared" si="49"/>
        <v>164064</v>
      </c>
      <c r="U160" s="16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/>
      <c r="AF160" s="164"/>
      <c r="AG160" s="164"/>
      <c r="AH160" s="164"/>
      <c r="AI160" s="165"/>
      <c r="AJ160" s="164"/>
      <c r="AK160" s="64"/>
    </row>
    <row r="161" spans="1:37" s="65" customFormat="1" ht="30" customHeight="1" x14ac:dyDescent="0.25">
      <c r="A161" s="164"/>
      <c r="B161" s="164"/>
      <c r="C161" s="164"/>
      <c r="D161" s="164"/>
      <c r="E161" s="164"/>
      <c r="F161" s="62" t="s">
        <v>13</v>
      </c>
      <c r="G161" s="63">
        <f t="shared" si="49"/>
        <v>25894219.330000002</v>
      </c>
      <c r="H161" s="63">
        <f t="shared" si="49"/>
        <v>57353.279999999999</v>
      </c>
      <c r="I161" s="63">
        <f t="shared" si="49"/>
        <v>370939.32</v>
      </c>
      <c r="J161" s="63">
        <f t="shared" si="49"/>
        <v>358470.11</v>
      </c>
      <c r="K161" s="63">
        <f t="shared" si="49"/>
        <v>527910</v>
      </c>
      <c r="L161" s="63">
        <f t="shared" si="49"/>
        <v>77850</v>
      </c>
      <c r="M161" s="63">
        <f t="shared" si="49"/>
        <v>143592.16</v>
      </c>
      <c r="N161" s="63">
        <f t="shared" si="49"/>
        <v>8327985.2999999998</v>
      </c>
      <c r="O161" s="63">
        <f t="shared" si="49"/>
        <v>10244473.48</v>
      </c>
      <c r="P161" s="63">
        <f t="shared" si="49"/>
        <v>340866.51</v>
      </c>
      <c r="Q161" s="63">
        <f t="shared" si="49"/>
        <v>4907519.3499999996</v>
      </c>
      <c r="R161" s="82">
        <f t="shared" si="49"/>
        <v>312622.63</v>
      </c>
      <c r="S161" s="63">
        <f t="shared" si="49"/>
        <v>163164</v>
      </c>
      <c r="T161" s="63">
        <f t="shared" si="49"/>
        <v>164064</v>
      </c>
      <c r="U161" s="164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/>
      <c r="AF161" s="164"/>
      <c r="AG161" s="164"/>
      <c r="AH161" s="164"/>
      <c r="AI161" s="166"/>
      <c r="AJ161" s="164"/>
      <c r="AK161" s="64"/>
    </row>
    <row r="162" spans="1:37" s="65" customFormat="1" ht="28.5" x14ac:dyDescent="0.25">
      <c r="A162" s="164"/>
      <c r="B162" s="164"/>
      <c r="C162" s="164"/>
      <c r="D162" s="164"/>
      <c r="E162" s="164"/>
      <c r="F162" s="62" t="s">
        <v>14</v>
      </c>
      <c r="G162" s="63">
        <f t="shared" si="49"/>
        <v>6521619.5100000007</v>
      </c>
      <c r="H162" s="63">
        <f t="shared" si="49"/>
        <v>57353.279999999999</v>
      </c>
      <c r="I162" s="63">
        <f t="shared" si="49"/>
        <v>342010.02</v>
      </c>
      <c r="J162" s="63">
        <f t="shared" si="49"/>
        <v>358470.11</v>
      </c>
      <c r="K162" s="63">
        <f t="shared" si="49"/>
        <v>527910</v>
      </c>
      <c r="L162" s="63">
        <f t="shared" si="49"/>
        <v>77850</v>
      </c>
      <c r="M162" s="63">
        <f t="shared" si="49"/>
        <v>139841.82</v>
      </c>
      <c r="N162" s="63">
        <f t="shared" si="49"/>
        <v>687525.3</v>
      </c>
      <c r="O162" s="63">
        <f t="shared" si="49"/>
        <v>2090614.68</v>
      </c>
      <c r="P162" s="63">
        <f t="shared" si="49"/>
        <v>340866.51</v>
      </c>
      <c r="Q162" s="63">
        <f t="shared" si="49"/>
        <v>1431267.51</v>
      </c>
      <c r="R162" s="82">
        <f t="shared" si="49"/>
        <v>212622.63</v>
      </c>
      <c r="S162" s="63">
        <f t="shared" si="49"/>
        <v>163164</v>
      </c>
      <c r="T162" s="63">
        <f t="shared" si="49"/>
        <v>164064</v>
      </c>
      <c r="U162" s="16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/>
      <c r="AH162" s="164"/>
      <c r="AI162" s="166"/>
      <c r="AJ162" s="164"/>
      <c r="AK162" s="64"/>
    </row>
    <row r="163" spans="1:37" s="65" customFormat="1" ht="28.5" x14ac:dyDescent="0.25">
      <c r="A163" s="164"/>
      <c r="B163" s="164"/>
      <c r="C163" s="164"/>
      <c r="D163" s="164"/>
      <c r="E163" s="164"/>
      <c r="F163" s="62" t="s">
        <v>15</v>
      </c>
      <c r="G163" s="63">
        <f t="shared" si="49"/>
        <v>19372599.82</v>
      </c>
      <c r="H163" s="63">
        <f t="shared" si="49"/>
        <v>0</v>
      </c>
      <c r="I163" s="63">
        <f t="shared" si="49"/>
        <v>28929.3</v>
      </c>
      <c r="J163" s="63">
        <f t="shared" si="49"/>
        <v>0</v>
      </c>
      <c r="K163" s="63">
        <f t="shared" si="49"/>
        <v>0</v>
      </c>
      <c r="L163" s="63">
        <f t="shared" si="49"/>
        <v>0</v>
      </c>
      <c r="M163" s="63">
        <f t="shared" si="49"/>
        <v>3750.34</v>
      </c>
      <c r="N163" s="63">
        <f t="shared" si="49"/>
        <v>7640460</v>
      </c>
      <c r="O163" s="63">
        <f t="shared" si="49"/>
        <v>8153858.7999999998</v>
      </c>
      <c r="P163" s="63">
        <f t="shared" si="49"/>
        <v>0</v>
      </c>
      <c r="Q163" s="63">
        <f t="shared" si="49"/>
        <v>3476251.84</v>
      </c>
      <c r="R163" s="82">
        <f t="shared" si="49"/>
        <v>100000</v>
      </c>
      <c r="S163" s="63">
        <f t="shared" si="49"/>
        <v>0</v>
      </c>
      <c r="T163" s="63">
        <f t="shared" si="49"/>
        <v>0</v>
      </c>
      <c r="U163" s="164"/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/>
      <c r="AF163" s="164"/>
      <c r="AG163" s="164"/>
      <c r="AH163" s="164"/>
      <c r="AI163" s="166"/>
      <c r="AJ163" s="164"/>
      <c r="AK163" s="64"/>
    </row>
    <row r="164" spans="1:37" s="65" customFormat="1" ht="28.5" x14ac:dyDescent="0.25">
      <c r="A164" s="164"/>
      <c r="B164" s="164"/>
      <c r="C164" s="164"/>
      <c r="D164" s="164"/>
      <c r="E164" s="164"/>
      <c r="F164" s="62" t="s">
        <v>16</v>
      </c>
      <c r="G164" s="63">
        <f t="shared" si="49"/>
        <v>0</v>
      </c>
      <c r="H164" s="63">
        <f t="shared" si="49"/>
        <v>0</v>
      </c>
      <c r="I164" s="63">
        <f t="shared" si="49"/>
        <v>0</v>
      </c>
      <c r="J164" s="63">
        <f t="shared" si="49"/>
        <v>0</v>
      </c>
      <c r="K164" s="63">
        <f t="shared" si="49"/>
        <v>0</v>
      </c>
      <c r="L164" s="63">
        <f t="shared" si="49"/>
        <v>0</v>
      </c>
      <c r="M164" s="63">
        <f t="shared" si="49"/>
        <v>0</v>
      </c>
      <c r="N164" s="63">
        <f t="shared" si="49"/>
        <v>0</v>
      </c>
      <c r="O164" s="63">
        <f t="shared" si="49"/>
        <v>0</v>
      </c>
      <c r="P164" s="63">
        <f t="shared" si="49"/>
        <v>0</v>
      </c>
      <c r="Q164" s="63">
        <f t="shared" si="49"/>
        <v>0</v>
      </c>
      <c r="R164" s="82">
        <f t="shared" si="49"/>
        <v>0</v>
      </c>
      <c r="S164" s="63">
        <f t="shared" si="49"/>
        <v>0</v>
      </c>
      <c r="T164" s="63">
        <f t="shared" si="49"/>
        <v>0</v>
      </c>
      <c r="U164" s="16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/>
      <c r="AF164" s="164"/>
      <c r="AG164" s="164"/>
      <c r="AH164" s="164"/>
      <c r="AI164" s="166"/>
      <c r="AJ164" s="164"/>
      <c r="AK164" s="64"/>
    </row>
    <row r="165" spans="1:37" s="65" customFormat="1" x14ac:dyDescent="0.25">
      <c r="A165" s="164"/>
      <c r="B165" s="164"/>
      <c r="C165" s="164"/>
      <c r="D165" s="164"/>
      <c r="E165" s="164"/>
      <c r="F165" s="62" t="s">
        <v>17</v>
      </c>
      <c r="G165" s="63">
        <f t="shared" si="49"/>
        <v>0</v>
      </c>
      <c r="H165" s="63">
        <f t="shared" si="49"/>
        <v>0</v>
      </c>
      <c r="I165" s="63">
        <f t="shared" si="49"/>
        <v>0</v>
      </c>
      <c r="J165" s="63">
        <f t="shared" si="49"/>
        <v>0</v>
      </c>
      <c r="K165" s="63">
        <f t="shared" si="49"/>
        <v>0</v>
      </c>
      <c r="L165" s="63">
        <f t="shared" si="49"/>
        <v>0</v>
      </c>
      <c r="M165" s="63">
        <f t="shared" si="49"/>
        <v>0</v>
      </c>
      <c r="N165" s="63">
        <f t="shared" si="49"/>
        <v>0</v>
      </c>
      <c r="O165" s="63">
        <f t="shared" si="49"/>
        <v>0</v>
      </c>
      <c r="P165" s="63">
        <f t="shared" si="49"/>
        <v>0</v>
      </c>
      <c r="Q165" s="63">
        <f t="shared" si="49"/>
        <v>0</v>
      </c>
      <c r="R165" s="82">
        <f t="shared" si="49"/>
        <v>0</v>
      </c>
      <c r="S165" s="63">
        <f t="shared" si="49"/>
        <v>0</v>
      </c>
      <c r="T165" s="63">
        <f t="shared" si="49"/>
        <v>0</v>
      </c>
      <c r="U165" s="164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/>
      <c r="AF165" s="164"/>
      <c r="AG165" s="164"/>
      <c r="AH165" s="164"/>
      <c r="AI165" s="167"/>
      <c r="AJ165" s="164"/>
      <c r="AK165" s="64"/>
    </row>
    <row r="166" spans="1:37" ht="15" customHeight="1" x14ac:dyDescent="0.25">
      <c r="A166" s="110" t="s">
        <v>33</v>
      </c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  <c r="AB166" s="110"/>
      <c r="AC166" s="110"/>
      <c r="AD166" s="110"/>
      <c r="AE166" s="110"/>
      <c r="AF166" s="110"/>
      <c r="AG166" s="110"/>
      <c r="AH166" s="110"/>
      <c r="AI166" s="110"/>
      <c r="AJ166" s="110"/>
      <c r="AK166" s="21"/>
    </row>
    <row r="167" spans="1:37" s="61" customFormat="1" ht="15" customHeight="1" x14ac:dyDescent="0.25">
      <c r="A167" s="163" t="s">
        <v>162</v>
      </c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/>
      <c r="AF167" s="163"/>
      <c r="AG167" s="163"/>
      <c r="AH167" s="163"/>
      <c r="AI167" s="163"/>
      <c r="AJ167" s="163"/>
      <c r="AK167" s="60"/>
    </row>
    <row r="168" spans="1:37" s="61" customFormat="1" ht="15" customHeight="1" x14ac:dyDescent="0.25">
      <c r="A168" s="163" t="s">
        <v>34</v>
      </c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/>
      <c r="AF168" s="163"/>
      <c r="AG168" s="163"/>
      <c r="AH168" s="163"/>
      <c r="AI168" s="163"/>
      <c r="AJ168" s="163"/>
      <c r="AK168" s="60"/>
    </row>
    <row r="169" spans="1:37" s="27" customFormat="1" ht="41.25" customHeight="1" x14ac:dyDescent="0.25">
      <c r="A169" s="111">
        <v>3</v>
      </c>
      <c r="B169" s="112" t="s">
        <v>35</v>
      </c>
      <c r="C169" s="99"/>
      <c r="D169" s="99"/>
      <c r="E169" s="103"/>
      <c r="F169" s="55" t="s">
        <v>12</v>
      </c>
      <c r="G169" s="47">
        <f>G175</f>
        <v>92828682.270000011</v>
      </c>
      <c r="H169" s="47">
        <f t="shared" ref="H169:T173" si="50">H175</f>
        <v>5788781.0300000003</v>
      </c>
      <c r="I169" s="47">
        <f t="shared" si="50"/>
        <v>7020791.6500000004</v>
      </c>
      <c r="J169" s="47">
        <f t="shared" si="50"/>
        <v>5424287.7599999998</v>
      </c>
      <c r="K169" s="47">
        <f t="shared" si="50"/>
        <v>5814410.1899999995</v>
      </c>
      <c r="L169" s="47">
        <f t="shared" si="50"/>
        <v>6018063.3899999997</v>
      </c>
      <c r="M169" s="47">
        <f t="shared" si="50"/>
        <v>6750424.5499999998</v>
      </c>
      <c r="N169" s="47">
        <f t="shared" si="50"/>
        <v>7978563.7600000007</v>
      </c>
      <c r="O169" s="47">
        <f t="shared" si="50"/>
        <v>7164503.5900000017</v>
      </c>
      <c r="P169" s="47">
        <f t="shared" si="50"/>
        <v>7381596.8400000008</v>
      </c>
      <c r="Q169" s="47">
        <f t="shared" si="50"/>
        <v>7758608.79</v>
      </c>
      <c r="R169" s="79">
        <f t="shared" si="50"/>
        <v>13039981.850000001</v>
      </c>
      <c r="S169" s="47">
        <f t="shared" si="50"/>
        <v>6517633.0999999996</v>
      </c>
      <c r="T169" s="47">
        <f t="shared" si="50"/>
        <v>6372462.2699999996</v>
      </c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100"/>
      <c r="AJ169" s="99"/>
      <c r="AK169" s="26"/>
    </row>
    <row r="170" spans="1:37" s="27" customFormat="1" ht="28.5" x14ac:dyDescent="0.25">
      <c r="A170" s="111"/>
      <c r="B170" s="112"/>
      <c r="C170" s="99"/>
      <c r="D170" s="99"/>
      <c r="E170" s="103"/>
      <c r="F170" s="55" t="s">
        <v>13</v>
      </c>
      <c r="G170" s="47">
        <f t="shared" ref="G170:T174" si="51">G176</f>
        <v>92828682.270000011</v>
      </c>
      <c r="H170" s="47">
        <f t="shared" si="51"/>
        <v>5788781.0300000003</v>
      </c>
      <c r="I170" s="47">
        <f t="shared" si="51"/>
        <v>7020791.6500000004</v>
      </c>
      <c r="J170" s="47">
        <f t="shared" si="51"/>
        <v>5424287.7599999998</v>
      </c>
      <c r="K170" s="47">
        <f t="shared" si="51"/>
        <v>5814410.1899999995</v>
      </c>
      <c r="L170" s="47">
        <f t="shared" si="51"/>
        <v>6018063.3899999997</v>
      </c>
      <c r="M170" s="47">
        <f t="shared" si="51"/>
        <v>6750424.5499999998</v>
      </c>
      <c r="N170" s="47">
        <f t="shared" si="51"/>
        <v>7978563.7600000007</v>
      </c>
      <c r="O170" s="47">
        <f t="shared" si="51"/>
        <v>7164503.5900000017</v>
      </c>
      <c r="P170" s="47">
        <f t="shared" si="51"/>
        <v>7381596.8400000008</v>
      </c>
      <c r="Q170" s="47">
        <f t="shared" si="51"/>
        <v>7758608.79</v>
      </c>
      <c r="R170" s="79">
        <f t="shared" si="51"/>
        <v>13039981.850000001</v>
      </c>
      <c r="S170" s="47">
        <f t="shared" si="50"/>
        <v>6517633.0999999996</v>
      </c>
      <c r="T170" s="47">
        <f t="shared" si="50"/>
        <v>6372462.2699999996</v>
      </c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99"/>
      <c r="AG170" s="99"/>
      <c r="AH170" s="99"/>
      <c r="AI170" s="101"/>
      <c r="AJ170" s="99"/>
      <c r="AK170" s="26"/>
    </row>
    <row r="171" spans="1:37" s="27" customFormat="1" ht="28.5" x14ac:dyDescent="0.25">
      <c r="A171" s="111"/>
      <c r="B171" s="112"/>
      <c r="C171" s="99"/>
      <c r="D171" s="99"/>
      <c r="E171" s="103"/>
      <c r="F171" s="55" t="s">
        <v>14</v>
      </c>
      <c r="G171" s="47">
        <f t="shared" si="51"/>
        <v>78779114.060000017</v>
      </c>
      <c r="H171" s="47">
        <f t="shared" si="51"/>
        <v>5687676.0300000003</v>
      </c>
      <c r="I171" s="47">
        <f t="shared" si="51"/>
        <v>6907738.6500000004</v>
      </c>
      <c r="J171" s="47">
        <f t="shared" si="51"/>
        <v>5319594.76</v>
      </c>
      <c r="K171" s="47">
        <f t="shared" si="51"/>
        <v>5713228.1899999995</v>
      </c>
      <c r="L171" s="47">
        <f t="shared" si="51"/>
        <v>5902325.3899999997</v>
      </c>
      <c r="M171" s="47">
        <f t="shared" si="51"/>
        <v>1979038.17</v>
      </c>
      <c r="N171" s="47">
        <f t="shared" si="51"/>
        <v>1655684.9300000002</v>
      </c>
      <c r="O171" s="47">
        <f t="shared" si="51"/>
        <v>7030464.5900000017</v>
      </c>
      <c r="P171" s="47">
        <f t="shared" si="51"/>
        <v>7236260.8400000008</v>
      </c>
      <c r="Q171" s="47">
        <f t="shared" si="51"/>
        <v>7599350.79</v>
      </c>
      <c r="R171" s="79">
        <f t="shared" si="51"/>
        <v>11287529.350000001</v>
      </c>
      <c r="S171" s="47">
        <f t="shared" si="50"/>
        <v>6312445.0999999996</v>
      </c>
      <c r="T171" s="47">
        <f t="shared" si="50"/>
        <v>6147777.2699999996</v>
      </c>
      <c r="U171" s="99"/>
      <c r="V171" s="99"/>
      <c r="W171" s="99"/>
      <c r="X171" s="99"/>
      <c r="Y171" s="99"/>
      <c r="Z171" s="99"/>
      <c r="AA171" s="99"/>
      <c r="AB171" s="99"/>
      <c r="AC171" s="99"/>
      <c r="AD171" s="99"/>
      <c r="AE171" s="99"/>
      <c r="AF171" s="99"/>
      <c r="AG171" s="99"/>
      <c r="AH171" s="99"/>
      <c r="AI171" s="101"/>
      <c r="AJ171" s="99"/>
      <c r="AK171" s="26"/>
    </row>
    <row r="172" spans="1:37" s="27" customFormat="1" ht="28.5" x14ac:dyDescent="0.25">
      <c r="A172" s="111"/>
      <c r="B172" s="112"/>
      <c r="C172" s="99"/>
      <c r="D172" s="99"/>
      <c r="E172" s="103"/>
      <c r="F172" s="55" t="s">
        <v>15</v>
      </c>
      <c r="G172" s="47">
        <f t="shared" si="51"/>
        <v>14049568.210000001</v>
      </c>
      <c r="H172" s="47">
        <f t="shared" si="51"/>
        <v>101105</v>
      </c>
      <c r="I172" s="47">
        <f t="shared" si="51"/>
        <v>113053</v>
      </c>
      <c r="J172" s="47">
        <f t="shared" si="51"/>
        <v>104693</v>
      </c>
      <c r="K172" s="47">
        <f t="shared" si="51"/>
        <v>101182</v>
      </c>
      <c r="L172" s="47">
        <f t="shared" si="51"/>
        <v>115738</v>
      </c>
      <c r="M172" s="47">
        <f t="shared" si="51"/>
        <v>4771386.38</v>
      </c>
      <c r="N172" s="47">
        <f t="shared" si="51"/>
        <v>6322878.8300000001</v>
      </c>
      <c r="O172" s="47">
        <f t="shared" si="51"/>
        <v>134039</v>
      </c>
      <c r="P172" s="47">
        <f t="shared" si="51"/>
        <v>145336</v>
      </c>
      <c r="Q172" s="47">
        <f t="shared" si="51"/>
        <v>159258</v>
      </c>
      <c r="R172" s="79">
        <f>R178</f>
        <v>1752452.5</v>
      </c>
      <c r="S172" s="47">
        <f t="shared" si="50"/>
        <v>205188</v>
      </c>
      <c r="T172" s="47">
        <f t="shared" si="50"/>
        <v>224685</v>
      </c>
      <c r="U172" s="99"/>
      <c r="V172" s="99"/>
      <c r="W172" s="99"/>
      <c r="X172" s="99"/>
      <c r="Y172" s="99"/>
      <c r="Z172" s="99"/>
      <c r="AA172" s="99"/>
      <c r="AB172" s="99"/>
      <c r="AC172" s="99"/>
      <c r="AD172" s="99"/>
      <c r="AE172" s="99"/>
      <c r="AF172" s="99"/>
      <c r="AG172" s="99"/>
      <c r="AH172" s="99"/>
      <c r="AI172" s="101"/>
      <c r="AJ172" s="99"/>
      <c r="AK172" s="26"/>
    </row>
    <row r="173" spans="1:37" s="27" customFormat="1" ht="28.5" x14ac:dyDescent="0.25">
      <c r="A173" s="111"/>
      <c r="B173" s="112"/>
      <c r="C173" s="99"/>
      <c r="D173" s="99"/>
      <c r="E173" s="103"/>
      <c r="F173" s="55" t="s">
        <v>16</v>
      </c>
      <c r="G173" s="47">
        <f t="shared" si="51"/>
        <v>0</v>
      </c>
      <c r="H173" s="47">
        <f t="shared" si="51"/>
        <v>0</v>
      </c>
      <c r="I173" s="47">
        <f t="shared" si="51"/>
        <v>0</v>
      </c>
      <c r="J173" s="47">
        <f t="shared" si="51"/>
        <v>0</v>
      </c>
      <c r="K173" s="47">
        <f t="shared" si="51"/>
        <v>0</v>
      </c>
      <c r="L173" s="47">
        <f t="shared" si="51"/>
        <v>0</v>
      </c>
      <c r="M173" s="47">
        <f t="shared" si="51"/>
        <v>0</v>
      </c>
      <c r="N173" s="47">
        <f t="shared" si="51"/>
        <v>0</v>
      </c>
      <c r="O173" s="47">
        <f t="shared" si="51"/>
        <v>0</v>
      </c>
      <c r="P173" s="47">
        <f t="shared" si="51"/>
        <v>0</v>
      </c>
      <c r="Q173" s="47">
        <f t="shared" si="51"/>
        <v>0</v>
      </c>
      <c r="R173" s="79">
        <f t="shared" si="51"/>
        <v>0</v>
      </c>
      <c r="S173" s="47">
        <f t="shared" si="50"/>
        <v>0</v>
      </c>
      <c r="T173" s="47">
        <f t="shared" si="50"/>
        <v>0</v>
      </c>
      <c r="U173" s="99"/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101"/>
      <c r="AJ173" s="99"/>
      <c r="AK173" s="26"/>
    </row>
    <row r="174" spans="1:37" s="27" customFormat="1" x14ac:dyDescent="0.25">
      <c r="A174" s="111"/>
      <c r="B174" s="112"/>
      <c r="C174" s="99"/>
      <c r="D174" s="99"/>
      <c r="E174" s="103"/>
      <c r="F174" s="55" t="s">
        <v>17</v>
      </c>
      <c r="G174" s="47">
        <f t="shared" si="51"/>
        <v>0</v>
      </c>
      <c r="H174" s="47">
        <f t="shared" si="51"/>
        <v>0</v>
      </c>
      <c r="I174" s="47">
        <f t="shared" si="51"/>
        <v>0</v>
      </c>
      <c r="J174" s="47">
        <f t="shared" si="51"/>
        <v>0</v>
      </c>
      <c r="K174" s="47">
        <f t="shared" si="51"/>
        <v>0</v>
      </c>
      <c r="L174" s="47">
        <f t="shared" si="51"/>
        <v>0</v>
      </c>
      <c r="M174" s="47">
        <f t="shared" si="51"/>
        <v>0</v>
      </c>
      <c r="N174" s="47">
        <f t="shared" si="51"/>
        <v>0</v>
      </c>
      <c r="O174" s="47">
        <f t="shared" si="51"/>
        <v>0</v>
      </c>
      <c r="P174" s="47">
        <f t="shared" si="51"/>
        <v>0</v>
      </c>
      <c r="Q174" s="47">
        <f t="shared" si="51"/>
        <v>0</v>
      </c>
      <c r="R174" s="79">
        <f t="shared" si="51"/>
        <v>0</v>
      </c>
      <c r="S174" s="47">
        <f t="shared" si="51"/>
        <v>0</v>
      </c>
      <c r="T174" s="47">
        <f t="shared" si="51"/>
        <v>0</v>
      </c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102"/>
      <c r="AJ174" s="99"/>
      <c r="AK174" s="26"/>
    </row>
    <row r="175" spans="1:37" s="30" customFormat="1" x14ac:dyDescent="0.25">
      <c r="A175" s="111" t="s">
        <v>56</v>
      </c>
      <c r="B175" s="112" t="s">
        <v>36</v>
      </c>
      <c r="C175" s="99">
        <v>2014</v>
      </c>
      <c r="D175" s="99">
        <v>2026</v>
      </c>
      <c r="E175" s="103" t="s">
        <v>165</v>
      </c>
      <c r="F175" s="55" t="s">
        <v>12</v>
      </c>
      <c r="G175" s="47">
        <f>G187+G193+G199+G205+G211+G217+G223+G229+G235+G241</f>
        <v>92828682.270000011</v>
      </c>
      <c r="H175" s="47">
        <f t="shared" ref="G175:Q179" si="52">H187+H193+H199+H205+H211+H217+H223+H229+H235</f>
        <v>5788781.0300000003</v>
      </c>
      <c r="I175" s="47">
        <f t="shared" si="52"/>
        <v>7020791.6500000004</v>
      </c>
      <c r="J175" s="47">
        <f t="shared" si="52"/>
        <v>5424287.7599999998</v>
      </c>
      <c r="K175" s="47">
        <f t="shared" si="52"/>
        <v>5814410.1899999995</v>
      </c>
      <c r="L175" s="47">
        <f t="shared" si="52"/>
        <v>6018063.3899999997</v>
      </c>
      <c r="M175" s="47">
        <f t="shared" si="52"/>
        <v>6750424.5499999998</v>
      </c>
      <c r="N175" s="47">
        <f t="shared" si="52"/>
        <v>7978563.7600000007</v>
      </c>
      <c r="O175" s="47">
        <f t="shared" si="52"/>
        <v>7164503.5900000017</v>
      </c>
      <c r="P175" s="47">
        <f t="shared" si="52"/>
        <v>7381596.8400000008</v>
      </c>
      <c r="Q175" s="47">
        <f t="shared" si="52"/>
        <v>7758608.79</v>
      </c>
      <c r="R175" s="79">
        <f>R187+R193+R199+R205+R211+R217+R223+R229+R235+R181+R241</f>
        <v>13039981.850000001</v>
      </c>
      <c r="S175" s="47">
        <f t="shared" ref="S175:T179" si="53">S187+S193+S199+S205+S211+S217+S223+S229+S235</f>
        <v>6517633.0999999996</v>
      </c>
      <c r="T175" s="47">
        <f t="shared" si="53"/>
        <v>6372462.2699999996</v>
      </c>
      <c r="U175" s="99"/>
      <c r="V175" s="99"/>
      <c r="W175" s="99"/>
      <c r="X175" s="99"/>
      <c r="Y175" s="99"/>
      <c r="Z175" s="99"/>
      <c r="AA175" s="99"/>
      <c r="AB175" s="99"/>
      <c r="AC175" s="99"/>
      <c r="AD175" s="99"/>
      <c r="AE175" s="99"/>
      <c r="AF175" s="99"/>
      <c r="AG175" s="99"/>
      <c r="AH175" s="99"/>
      <c r="AI175" s="100"/>
      <c r="AJ175" s="99"/>
      <c r="AK175" s="29"/>
    </row>
    <row r="176" spans="1:37" s="30" customFormat="1" ht="28.5" x14ac:dyDescent="0.25">
      <c r="A176" s="111"/>
      <c r="B176" s="112"/>
      <c r="C176" s="99"/>
      <c r="D176" s="99"/>
      <c r="E176" s="103"/>
      <c r="F176" s="55" t="s">
        <v>13</v>
      </c>
      <c r="G176" s="47">
        <f>G188+G194+G200+G206+G212+G218+G224+G230+G236+G242</f>
        <v>92828682.270000011</v>
      </c>
      <c r="H176" s="47">
        <f t="shared" si="52"/>
        <v>5788781.0300000003</v>
      </c>
      <c r="I176" s="47">
        <f t="shared" si="52"/>
        <v>7020791.6500000004</v>
      </c>
      <c r="J176" s="47">
        <f t="shared" si="52"/>
        <v>5424287.7599999998</v>
      </c>
      <c r="K176" s="47">
        <f t="shared" si="52"/>
        <v>5814410.1899999995</v>
      </c>
      <c r="L176" s="47">
        <f t="shared" si="52"/>
        <v>6018063.3899999997</v>
      </c>
      <c r="M176" s="47">
        <f t="shared" si="52"/>
        <v>6750424.5499999998</v>
      </c>
      <c r="N176" s="47">
        <f t="shared" si="52"/>
        <v>7978563.7600000007</v>
      </c>
      <c r="O176" s="47">
        <f t="shared" si="52"/>
        <v>7164503.5900000017</v>
      </c>
      <c r="P176" s="47">
        <f t="shared" si="52"/>
        <v>7381596.8400000008</v>
      </c>
      <c r="Q176" s="47">
        <f t="shared" si="52"/>
        <v>7758608.79</v>
      </c>
      <c r="R176" s="79">
        <f>R188+R194+R200+R206+R212+R218+R224+R230+R236+R182+R242</f>
        <v>13039981.850000001</v>
      </c>
      <c r="S176" s="47">
        <f t="shared" si="53"/>
        <v>6517633.0999999996</v>
      </c>
      <c r="T176" s="47">
        <f t="shared" si="53"/>
        <v>6372462.2699999996</v>
      </c>
      <c r="U176" s="99"/>
      <c r="V176" s="99"/>
      <c r="W176" s="99"/>
      <c r="X176" s="99"/>
      <c r="Y176" s="99"/>
      <c r="Z176" s="99"/>
      <c r="AA176" s="99"/>
      <c r="AB176" s="99"/>
      <c r="AC176" s="99"/>
      <c r="AD176" s="99"/>
      <c r="AE176" s="99"/>
      <c r="AF176" s="99"/>
      <c r="AG176" s="99"/>
      <c r="AH176" s="99"/>
      <c r="AI176" s="101"/>
      <c r="AJ176" s="99"/>
      <c r="AK176" s="29"/>
    </row>
    <row r="177" spans="1:67" s="30" customFormat="1" ht="28.5" x14ac:dyDescent="0.25">
      <c r="A177" s="111"/>
      <c r="B177" s="112"/>
      <c r="C177" s="99"/>
      <c r="D177" s="99"/>
      <c r="E177" s="103"/>
      <c r="F177" s="55" t="s">
        <v>14</v>
      </c>
      <c r="G177" s="47">
        <f>G189+G195+G201+G207+G213+G219+G225+G231+G237+G243</f>
        <v>78779114.060000017</v>
      </c>
      <c r="H177" s="47">
        <f t="shared" si="52"/>
        <v>5687676.0300000003</v>
      </c>
      <c r="I177" s="47">
        <f t="shared" si="52"/>
        <v>6907738.6500000004</v>
      </c>
      <c r="J177" s="47">
        <f t="shared" si="52"/>
        <v>5319594.76</v>
      </c>
      <c r="K177" s="47">
        <f t="shared" si="52"/>
        <v>5713228.1899999995</v>
      </c>
      <c r="L177" s="47">
        <f t="shared" si="52"/>
        <v>5902325.3899999997</v>
      </c>
      <c r="M177" s="47">
        <f t="shared" si="52"/>
        <v>1979038.17</v>
      </c>
      <c r="N177" s="47">
        <f t="shared" si="52"/>
        <v>1655684.9300000002</v>
      </c>
      <c r="O177" s="47">
        <f t="shared" si="52"/>
        <v>7030464.5900000017</v>
      </c>
      <c r="P177" s="47">
        <f t="shared" si="52"/>
        <v>7236260.8400000008</v>
      </c>
      <c r="Q177" s="47">
        <f t="shared" si="52"/>
        <v>7599350.79</v>
      </c>
      <c r="R177" s="79">
        <f>R189+R195+R201+R207+R213+R219+R225+R231+R237+R183+R243</f>
        <v>11287529.350000001</v>
      </c>
      <c r="S177" s="47">
        <f t="shared" si="53"/>
        <v>6312445.0999999996</v>
      </c>
      <c r="T177" s="47">
        <f t="shared" si="53"/>
        <v>6147777.2699999996</v>
      </c>
      <c r="U177" s="99"/>
      <c r="V177" s="99"/>
      <c r="W177" s="99"/>
      <c r="X177" s="99"/>
      <c r="Y177" s="99"/>
      <c r="Z177" s="99"/>
      <c r="AA177" s="99"/>
      <c r="AB177" s="99"/>
      <c r="AC177" s="99"/>
      <c r="AD177" s="99"/>
      <c r="AE177" s="99"/>
      <c r="AF177" s="99"/>
      <c r="AG177" s="99"/>
      <c r="AH177" s="99"/>
      <c r="AI177" s="101"/>
      <c r="AJ177" s="99"/>
      <c r="AK177" s="29"/>
    </row>
    <row r="178" spans="1:67" s="30" customFormat="1" ht="28.5" x14ac:dyDescent="0.25">
      <c r="A178" s="111"/>
      <c r="B178" s="112"/>
      <c r="C178" s="99"/>
      <c r="D178" s="99"/>
      <c r="E178" s="103"/>
      <c r="F178" s="55" t="s">
        <v>15</v>
      </c>
      <c r="G178" s="47">
        <f>G190+G196+G202+G208+G214+G220+G226+G232+G238+G244</f>
        <v>14049568.210000001</v>
      </c>
      <c r="H178" s="47">
        <f t="shared" si="52"/>
        <v>101105</v>
      </c>
      <c r="I178" s="47">
        <f t="shared" si="52"/>
        <v>113053</v>
      </c>
      <c r="J178" s="47">
        <f t="shared" si="52"/>
        <v>104693</v>
      </c>
      <c r="K178" s="47">
        <f t="shared" si="52"/>
        <v>101182</v>
      </c>
      <c r="L178" s="47">
        <f t="shared" si="52"/>
        <v>115738</v>
      </c>
      <c r="M178" s="47">
        <f t="shared" si="52"/>
        <v>4771386.38</v>
      </c>
      <c r="N178" s="47">
        <f t="shared" si="52"/>
        <v>6322878.8300000001</v>
      </c>
      <c r="O178" s="47">
        <f t="shared" si="52"/>
        <v>134039</v>
      </c>
      <c r="P178" s="47">
        <f t="shared" si="52"/>
        <v>145336</v>
      </c>
      <c r="Q178" s="47">
        <f t="shared" si="52"/>
        <v>159258</v>
      </c>
      <c r="R178" s="79">
        <f>R190+R196+R202+R208+R214+R220+R226+R232+R238+R184+R244</f>
        <v>1752452.5</v>
      </c>
      <c r="S178" s="47">
        <f t="shared" si="53"/>
        <v>205188</v>
      </c>
      <c r="T178" s="47">
        <f t="shared" si="53"/>
        <v>224685</v>
      </c>
      <c r="U178" s="99"/>
      <c r="V178" s="99"/>
      <c r="W178" s="99"/>
      <c r="X178" s="99"/>
      <c r="Y178" s="99"/>
      <c r="Z178" s="99"/>
      <c r="AA178" s="99"/>
      <c r="AB178" s="99"/>
      <c r="AC178" s="99"/>
      <c r="AD178" s="99"/>
      <c r="AE178" s="99"/>
      <c r="AF178" s="99"/>
      <c r="AG178" s="99"/>
      <c r="AH178" s="99"/>
      <c r="AI178" s="101"/>
      <c r="AJ178" s="99"/>
      <c r="AK178" s="29"/>
    </row>
    <row r="179" spans="1:67" s="30" customFormat="1" ht="28.5" x14ac:dyDescent="0.25">
      <c r="A179" s="111"/>
      <c r="B179" s="112"/>
      <c r="C179" s="99"/>
      <c r="D179" s="99"/>
      <c r="E179" s="103"/>
      <c r="F179" s="55" t="s">
        <v>16</v>
      </c>
      <c r="G179" s="47">
        <f t="shared" si="52"/>
        <v>0</v>
      </c>
      <c r="H179" s="47">
        <f t="shared" si="52"/>
        <v>0</v>
      </c>
      <c r="I179" s="47">
        <f t="shared" si="52"/>
        <v>0</v>
      </c>
      <c r="J179" s="47">
        <f t="shared" si="52"/>
        <v>0</v>
      </c>
      <c r="K179" s="47">
        <f t="shared" si="52"/>
        <v>0</v>
      </c>
      <c r="L179" s="47">
        <f t="shared" si="52"/>
        <v>0</v>
      </c>
      <c r="M179" s="47">
        <f t="shared" si="52"/>
        <v>0</v>
      </c>
      <c r="N179" s="47">
        <f t="shared" si="52"/>
        <v>0</v>
      </c>
      <c r="O179" s="47">
        <f t="shared" si="52"/>
        <v>0</v>
      </c>
      <c r="P179" s="47">
        <f t="shared" si="52"/>
        <v>0</v>
      </c>
      <c r="Q179" s="47">
        <f t="shared" si="52"/>
        <v>0</v>
      </c>
      <c r="R179" s="79">
        <f>R191+R197+R203+R209+R215+R221+R227+R233+R239</f>
        <v>0</v>
      </c>
      <c r="S179" s="47">
        <f t="shared" si="53"/>
        <v>0</v>
      </c>
      <c r="T179" s="47">
        <f t="shared" si="53"/>
        <v>0</v>
      </c>
      <c r="U179" s="99"/>
      <c r="V179" s="99"/>
      <c r="W179" s="99"/>
      <c r="X179" s="99"/>
      <c r="Y179" s="99"/>
      <c r="Z179" s="99"/>
      <c r="AA179" s="99"/>
      <c r="AB179" s="99"/>
      <c r="AC179" s="99"/>
      <c r="AD179" s="99"/>
      <c r="AE179" s="99"/>
      <c r="AF179" s="99"/>
      <c r="AG179" s="99"/>
      <c r="AH179" s="99"/>
      <c r="AI179" s="101"/>
      <c r="AJ179" s="99"/>
      <c r="AK179" s="29"/>
    </row>
    <row r="180" spans="1:67" s="30" customFormat="1" ht="72.75" customHeight="1" x14ac:dyDescent="0.25">
      <c r="A180" s="111"/>
      <c r="B180" s="112"/>
      <c r="C180" s="99"/>
      <c r="D180" s="99"/>
      <c r="E180" s="103"/>
      <c r="F180" s="41" t="s">
        <v>17</v>
      </c>
      <c r="G180" s="50">
        <f t="shared" ref="G180:Q180" si="54">G192+G198+G204+G210+G216+G222+G228+G234+G240</f>
        <v>0</v>
      </c>
      <c r="H180" s="50">
        <f t="shared" si="54"/>
        <v>0</v>
      </c>
      <c r="I180" s="50">
        <f t="shared" si="54"/>
        <v>0</v>
      </c>
      <c r="J180" s="50">
        <f t="shared" si="54"/>
        <v>0</v>
      </c>
      <c r="K180" s="50">
        <f t="shared" si="54"/>
        <v>0</v>
      </c>
      <c r="L180" s="50">
        <f t="shared" si="54"/>
        <v>0</v>
      </c>
      <c r="M180" s="50">
        <f t="shared" si="54"/>
        <v>0</v>
      </c>
      <c r="N180" s="50">
        <f t="shared" si="54"/>
        <v>0</v>
      </c>
      <c r="O180" s="50">
        <f t="shared" si="54"/>
        <v>0</v>
      </c>
      <c r="P180" s="50">
        <f t="shared" si="54"/>
        <v>0</v>
      </c>
      <c r="Q180" s="50">
        <f t="shared" si="54"/>
        <v>0</v>
      </c>
      <c r="R180" s="80">
        <f>R192+R198+R204+R210+R216+R222+R228+R234+R240</f>
        <v>0</v>
      </c>
      <c r="S180" s="50">
        <f>S192+S198+S204+S210+S216+S222+S228+S234+S240</f>
        <v>0</v>
      </c>
      <c r="T180" s="50">
        <f>T192+T198+T204+T210+T216+T222+T228+T234+T240</f>
        <v>0</v>
      </c>
      <c r="U180" s="99"/>
      <c r="V180" s="99"/>
      <c r="W180" s="99"/>
      <c r="X180" s="99"/>
      <c r="Y180" s="99"/>
      <c r="Z180" s="99"/>
      <c r="AA180" s="99"/>
      <c r="AB180" s="99"/>
      <c r="AC180" s="99"/>
      <c r="AD180" s="99"/>
      <c r="AE180" s="99"/>
      <c r="AF180" s="99"/>
      <c r="AG180" s="99"/>
      <c r="AH180" s="99"/>
      <c r="AI180" s="102"/>
      <c r="AJ180" s="99"/>
      <c r="AK180" s="29"/>
    </row>
    <row r="181" spans="1:67" s="34" customFormat="1" ht="33" customHeight="1" x14ac:dyDescent="0.25">
      <c r="A181" s="130" t="s">
        <v>167</v>
      </c>
      <c r="B181" s="109" t="s">
        <v>170</v>
      </c>
      <c r="C181" s="99">
        <v>2024</v>
      </c>
      <c r="D181" s="99">
        <v>2024</v>
      </c>
      <c r="E181" s="103"/>
      <c r="F181" s="54" t="s">
        <v>12</v>
      </c>
      <c r="G181" s="44">
        <f>R181</f>
        <v>201426.5</v>
      </c>
      <c r="H181" s="44"/>
      <c r="I181" s="44"/>
      <c r="J181" s="44"/>
      <c r="K181" s="44"/>
      <c r="L181" s="44"/>
      <c r="M181" s="44"/>
      <c r="N181" s="44"/>
      <c r="O181" s="44"/>
      <c r="P181" s="44"/>
      <c r="Q181" s="36">
        <v>0</v>
      </c>
      <c r="R181" s="36">
        <v>201426.5</v>
      </c>
      <c r="S181" s="36">
        <v>0</v>
      </c>
      <c r="T181" s="36">
        <v>0</v>
      </c>
      <c r="U181" s="110" t="s">
        <v>144</v>
      </c>
      <c r="V181" s="110" t="s">
        <v>145</v>
      </c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99"/>
      <c r="AH181" s="99"/>
      <c r="AI181" s="127"/>
      <c r="AJ181" s="128"/>
      <c r="AK181" s="29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</row>
    <row r="182" spans="1:67" s="34" customFormat="1" ht="30" customHeight="1" x14ac:dyDescent="0.25">
      <c r="A182" s="131"/>
      <c r="B182" s="132"/>
      <c r="C182" s="127"/>
      <c r="D182" s="127"/>
      <c r="E182" s="133"/>
      <c r="F182" s="54" t="s">
        <v>13</v>
      </c>
      <c r="G182" s="42">
        <f>R182</f>
        <v>201426.5</v>
      </c>
      <c r="H182" s="44"/>
      <c r="I182" s="44"/>
      <c r="J182" s="44"/>
      <c r="K182" s="44"/>
      <c r="L182" s="44"/>
      <c r="M182" s="44"/>
      <c r="N182" s="44"/>
      <c r="O182" s="44"/>
      <c r="P182" s="44"/>
      <c r="Q182" s="37">
        <v>0</v>
      </c>
      <c r="R182" s="37">
        <v>201426.5</v>
      </c>
      <c r="S182" s="38">
        <v>0</v>
      </c>
      <c r="T182" s="38">
        <v>0</v>
      </c>
      <c r="U182" s="134"/>
      <c r="V182" s="134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127"/>
      <c r="AH182" s="127"/>
      <c r="AI182" s="127"/>
      <c r="AJ182" s="129"/>
      <c r="AK182" s="29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</row>
    <row r="183" spans="1:67" s="34" customFormat="1" ht="32.25" customHeight="1" x14ac:dyDescent="0.25">
      <c r="A183" s="131"/>
      <c r="B183" s="132"/>
      <c r="C183" s="127"/>
      <c r="D183" s="127"/>
      <c r="E183" s="133"/>
      <c r="F183" s="54" t="s">
        <v>14</v>
      </c>
      <c r="G183" s="42">
        <f>R183</f>
        <v>0</v>
      </c>
      <c r="H183" s="44"/>
      <c r="I183" s="44"/>
      <c r="J183" s="44"/>
      <c r="K183" s="44"/>
      <c r="L183" s="44"/>
      <c r="M183" s="44"/>
      <c r="N183" s="44"/>
      <c r="O183" s="44"/>
      <c r="P183" s="44"/>
      <c r="Q183" s="37">
        <v>0</v>
      </c>
      <c r="R183" s="37">
        <v>0</v>
      </c>
      <c r="S183" s="38">
        <v>0</v>
      </c>
      <c r="T183" s="38">
        <v>0</v>
      </c>
      <c r="U183" s="134"/>
      <c r="V183" s="134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127"/>
      <c r="AH183" s="127"/>
      <c r="AI183" s="127"/>
      <c r="AJ183" s="129"/>
      <c r="AK183" s="29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</row>
    <row r="184" spans="1:67" s="34" customFormat="1" ht="43.5" customHeight="1" x14ac:dyDescent="0.25">
      <c r="A184" s="131"/>
      <c r="B184" s="132"/>
      <c r="C184" s="127"/>
      <c r="D184" s="127"/>
      <c r="E184" s="133"/>
      <c r="F184" s="54" t="s">
        <v>15</v>
      </c>
      <c r="G184" s="43">
        <v>0</v>
      </c>
      <c r="H184" s="44"/>
      <c r="I184" s="44"/>
      <c r="J184" s="44"/>
      <c r="K184" s="44"/>
      <c r="L184" s="44"/>
      <c r="M184" s="44"/>
      <c r="N184" s="44"/>
      <c r="O184" s="44"/>
      <c r="P184" s="44"/>
      <c r="Q184" s="38">
        <v>0</v>
      </c>
      <c r="R184" s="37">
        <v>201426.5</v>
      </c>
      <c r="S184" s="38">
        <v>0</v>
      </c>
      <c r="T184" s="38">
        <v>0</v>
      </c>
      <c r="U184" s="134"/>
      <c r="V184" s="134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127"/>
      <c r="AH184" s="127"/>
      <c r="AI184" s="127"/>
      <c r="AJ184" s="129"/>
      <c r="AK184" s="29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</row>
    <row r="185" spans="1:67" s="34" customFormat="1" ht="22.5" customHeight="1" x14ac:dyDescent="0.25">
      <c r="A185" s="131"/>
      <c r="B185" s="132"/>
      <c r="C185" s="127"/>
      <c r="D185" s="127"/>
      <c r="E185" s="133"/>
      <c r="F185" s="54" t="s">
        <v>16</v>
      </c>
      <c r="G185" s="43">
        <v>0</v>
      </c>
      <c r="H185" s="44"/>
      <c r="I185" s="44"/>
      <c r="J185" s="44"/>
      <c r="K185" s="44"/>
      <c r="L185" s="44"/>
      <c r="M185" s="44"/>
      <c r="N185" s="44"/>
      <c r="O185" s="44"/>
      <c r="P185" s="44"/>
      <c r="Q185" s="38">
        <v>0</v>
      </c>
      <c r="R185" s="38">
        <v>0</v>
      </c>
      <c r="S185" s="38">
        <v>0</v>
      </c>
      <c r="T185" s="38">
        <v>0</v>
      </c>
      <c r="U185" s="134"/>
      <c r="V185" s="134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127"/>
      <c r="AH185" s="127"/>
      <c r="AI185" s="127"/>
      <c r="AJ185" s="129"/>
      <c r="AK185" s="29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</row>
    <row r="186" spans="1:67" s="34" customFormat="1" ht="23.25" customHeight="1" x14ac:dyDescent="0.25">
      <c r="A186" s="131"/>
      <c r="B186" s="132"/>
      <c r="C186" s="127"/>
      <c r="D186" s="127"/>
      <c r="E186" s="133"/>
      <c r="F186" s="53" t="s">
        <v>17</v>
      </c>
      <c r="G186" s="43">
        <v>0</v>
      </c>
      <c r="H186" s="44"/>
      <c r="I186" s="44"/>
      <c r="J186" s="44"/>
      <c r="K186" s="44"/>
      <c r="L186" s="44"/>
      <c r="M186" s="44"/>
      <c r="N186" s="44"/>
      <c r="O186" s="44"/>
      <c r="P186" s="44"/>
      <c r="Q186" s="38">
        <v>0</v>
      </c>
      <c r="R186" s="38">
        <v>0</v>
      </c>
      <c r="S186" s="38">
        <v>0</v>
      </c>
      <c r="T186" s="38">
        <v>0</v>
      </c>
      <c r="U186" s="134"/>
      <c r="V186" s="134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127"/>
      <c r="AH186" s="127"/>
      <c r="AI186" s="127"/>
      <c r="AJ186" s="129"/>
      <c r="AK186" s="29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</row>
    <row r="187" spans="1:67" x14ac:dyDescent="0.25">
      <c r="A187" s="108" t="s">
        <v>168</v>
      </c>
      <c r="B187" s="109" t="s">
        <v>171</v>
      </c>
      <c r="C187" s="110">
        <v>2014</v>
      </c>
      <c r="D187" s="110">
        <v>2026</v>
      </c>
      <c r="E187" s="125"/>
      <c r="F187" s="58" t="s">
        <v>12</v>
      </c>
      <c r="G187" s="33">
        <f t="shared" ref="G187:G216" si="55">SUM(H187:T187)</f>
        <v>31574308.500000004</v>
      </c>
      <c r="H187" s="33">
        <f t="shared" ref="H187:T187" si="56">H188+H192</f>
        <v>2797173.14</v>
      </c>
      <c r="I187" s="33">
        <f t="shared" si="56"/>
        <v>2698224.63</v>
      </c>
      <c r="J187" s="33">
        <f t="shared" si="56"/>
        <v>2180281.2400000002</v>
      </c>
      <c r="K187" s="33">
        <f t="shared" si="56"/>
        <v>1853099.53</v>
      </c>
      <c r="L187" s="33">
        <f t="shared" si="56"/>
        <v>2067947.71</v>
      </c>
      <c r="M187" s="33">
        <f t="shared" si="56"/>
        <v>1923011.12</v>
      </c>
      <c r="N187" s="33">
        <f t="shared" si="56"/>
        <v>2402200.31</v>
      </c>
      <c r="O187" s="33">
        <f t="shared" si="56"/>
        <v>2845047.4200000004</v>
      </c>
      <c r="P187" s="33">
        <f t="shared" si="56"/>
        <v>2815633.69</v>
      </c>
      <c r="Q187" s="33">
        <f t="shared" si="56"/>
        <v>2040057.37</v>
      </c>
      <c r="R187" s="33">
        <f t="shared" si="56"/>
        <v>2970032.34</v>
      </c>
      <c r="S187" s="33">
        <f t="shared" si="56"/>
        <v>2490800</v>
      </c>
      <c r="T187" s="33">
        <f t="shared" si="56"/>
        <v>2490800</v>
      </c>
      <c r="U187" s="125" t="s">
        <v>144</v>
      </c>
      <c r="V187" s="125" t="s">
        <v>145</v>
      </c>
      <c r="W187" s="110"/>
      <c r="X187" s="110"/>
      <c r="Y187" s="110"/>
      <c r="Z187" s="110"/>
      <c r="AA187" s="110"/>
      <c r="AB187" s="110"/>
      <c r="AC187" s="110"/>
      <c r="AD187" s="110"/>
      <c r="AE187" s="110"/>
      <c r="AF187" s="110">
        <v>100</v>
      </c>
      <c r="AG187" s="110">
        <v>100</v>
      </c>
      <c r="AH187" s="110">
        <v>100</v>
      </c>
      <c r="AI187" s="118"/>
      <c r="AJ187" s="110"/>
      <c r="AK187" s="21"/>
    </row>
    <row r="188" spans="1:67" ht="30" x14ac:dyDescent="0.25">
      <c r="A188" s="108"/>
      <c r="B188" s="109"/>
      <c r="C188" s="110"/>
      <c r="D188" s="110"/>
      <c r="E188" s="125"/>
      <c r="F188" s="54" t="s">
        <v>13</v>
      </c>
      <c r="G188" s="44">
        <f t="shared" si="55"/>
        <v>31574308.500000004</v>
      </c>
      <c r="H188" s="44">
        <f t="shared" ref="H188:T188" si="57">SUM(H189:H191)</f>
        <v>2797173.14</v>
      </c>
      <c r="I188" s="44">
        <f t="shared" si="57"/>
        <v>2698224.63</v>
      </c>
      <c r="J188" s="44">
        <f t="shared" si="57"/>
        <v>2180281.2400000002</v>
      </c>
      <c r="K188" s="44">
        <f t="shared" si="57"/>
        <v>1853099.53</v>
      </c>
      <c r="L188" s="44">
        <f t="shared" si="57"/>
        <v>2067947.71</v>
      </c>
      <c r="M188" s="44">
        <f t="shared" si="57"/>
        <v>1923011.12</v>
      </c>
      <c r="N188" s="44">
        <f t="shared" si="57"/>
        <v>2402200.31</v>
      </c>
      <c r="O188" s="44">
        <f t="shared" si="57"/>
        <v>2845047.4200000004</v>
      </c>
      <c r="P188" s="44">
        <f t="shared" si="57"/>
        <v>2815633.69</v>
      </c>
      <c r="Q188" s="44">
        <f t="shared" si="57"/>
        <v>2040057.37</v>
      </c>
      <c r="R188" s="81">
        <f t="shared" si="57"/>
        <v>2970032.34</v>
      </c>
      <c r="S188" s="44">
        <f t="shared" si="57"/>
        <v>2490800</v>
      </c>
      <c r="T188" s="44">
        <f t="shared" si="57"/>
        <v>2490800</v>
      </c>
      <c r="U188" s="125"/>
      <c r="V188" s="125"/>
      <c r="W188" s="110"/>
      <c r="X188" s="110"/>
      <c r="Y188" s="110"/>
      <c r="Z188" s="110"/>
      <c r="AA188" s="110"/>
      <c r="AB188" s="110"/>
      <c r="AC188" s="110"/>
      <c r="AD188" s="110"/>
      <c r="AE188" s="110"/>
      <c r="AF188" s="110"/>
      <c r="AG188" s="110"/>
      <c r="AH188" s="110"/>
      <c r="AI188" s="101"/>
      <c r="AJ188" s="110"/>
      <c r="AK188" s="21"/>
    </row>
    <row r="189" spans="1:67" ht="30" x14ac:dyDescent="0.25">
      <c r="A189" s="108"/>
      <c r="B189" s="109"/>
      <c r="C189" s="110"/>
      <c r="D189" s="110"/>
      <c r="E189" s="125"/>
      <c r="F189" s="54" t="s">
        <v>14</v>
      </c>
      <c r="G189" s="44">
        <f t="shared" si="55"/>
        <v>27572642.130000003</v>
      </c>
      <c r="H189" s="44">
        <v>2797173.14</v>
      </c>
      <c r="I189" s="44">
        <v>2698224.63</v>
      </c>
      <c r="J189" s="44">
        <v>2180281.2400000002</v>
      </c>
      <c r="K189" s="44">
        <v>1853099.53</v>
      </c>
      <c r="L189" s="44">
        <v>2067947.71</v>
      </c>
      <c r="M189" s="44">
        <v>136032</v>
      </c>
      <c r="N189" s="44">
        <v>187513.06</v>
      </c>
      <c r="O189" s="44">
        <v>2845047.4200000004</v>
      </c>
      <c r="P189" s="44">
        <v>2815633.69</v>
      </c>
      <c r="Q189" s="44">
        <v>2040057.37</v>
      </c>
      <c r="R189" s="81">
        <v>2970032.34</v>
      </c>
      <c r="S189" s="44">
        <v>2490800</v>
      </c>
      <c r="T189" s="44">
        <v>2490800</v>
      </c>
      <c r="U189" s="125"/>
      <c r="V189" s="125"/>
      <c r="W189" s="110"/>
      <c r="X189" s="110"/>
      <c r="Y189" s="110"/>
      <c r="Z189" s="110"/>
      <c r="AA189" s="110"/>
      <c r="AB189" s="110"/>
      <c r="AC189" s="110"/>
      <c r="AD189" s="110"/>
      <c r="AE189" s="110"/>
      <c r="AF189" s="110"/>
      <c r="AG189" s="110"/>
      <c r="AH189" s="110"/>
      <c r="AI189" s="101"/>
      <c r="AJ189" s="110"/>
      <c r="AK189" s="21"/>
    </row>
    <row r="190" spans="1:67" ht="30" x14ac:dyDescent="0.25">
      <c r="A190" s="108"/>
      <c r="B190" s="109"/>
      <c r="C190" s="110"/>
      <c r="D190" s="110"/>
      <c r="E190" s="125"/>
      <c r="F190" s="54" t="s">
        <v>15</v>
      </c>
      <c r="G190" s="44">
        <f t="shared" si="55"/>
        <v>4001666.37</v>
      </c>
      <c r="H190" s="44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1786979.12</v>
      </c>
      <c r="N190" s="44">
        <v>2214687.25</v>
      </c>
      <c r="O190" s="44">
        <v>0</v>
      </c>
      <c r="P190" s="44">
        <v>0</v>
      </c>
      <c r="Q190" s="44">
        <v>0</v>
      </c>
      <c r="R190" s="81">
        <v>0</v>
      </c>
      <c r="S190" s="44">
        <v>0</v>
      </c>
      <c r="T190" s="44">
        <v>0</v>
      </c>
      <c r="U190" s="125"/>
      <c r="V190" s="125"/>
      <c r="W190" s="110"/>
      <c r="X190" s="110"/>
      <c r="Y190" s="110"/>
      <c r="Z190" s="110"/>
      <c r="AA190" s="110"/>
      <c r="AB190" s="110"/>
      <c r="AC190" s="110"/>
      <c r="AD190" s="110"/>
      <c r="AE190" s="110"/>
      <c r="AF190" s="110"/>
      <c r="AG190" s="110"/>
      <c r="AH190" s="110"/>
      <c r="AI190" s="101"/>
      <c r="AJ190" s="110"/>
      <c r="AK190" s="21"/>
    </row>
    <row r="191" spans="1:67" ht="30" x14ac:dyDescent="0.25">
      <c r="A191" s="108"/>
      <c r="B191" s="109"/>
      <c r="C191" s="110"/>
      <c r="D191" s="110"/>
      <c r="E191" s="125"/>
      <c r="F191" s="54" t="s">
        <v>16</v>
      </c>
      <c r="G191" s="44">
        <f t="shared" si="55"/>
        <v>0</v>
      </c>
      <c r="H191" s="44">
        <v>0</v>
      </c>
      <c r="I191" s="44">
        <v>0</v>
      </c>
      <c r="J191" s="44">
        <v>0</v>
      </c>
      <c r="K191" s="44">
        <v>0</v>
      </c>
      <c r="L191" s="44">
        <v>0</v>
      </c>
      <c r="M191" s="44">
        <v>0</v>
      </c>
      <c r="N191" s="44">
        <v>0</v>
      </c>
      <c r="O191" s="44">
        <v>0</v>
      </c>
      <c r="P191" s="44">
        <v>0</v>
      </c>
      <c r="Q191" s="44">
        <v>0</v>
      </c>
      <c r="R191" s="81">
        <v>0</v>
      </c>
      <c r="S191" s="44">
        <v>0</v>
      </c>
      <c r="T191" s="44">
        <v>0</v>
      </c>
      <c r="U191" s="125"/>
      <c r="V191" s="125"/>
      <c r="W191" s="110"/>
      <c r="X191" s="110"/>
      <c r="Y191" s="110"/>
      <c r="Z191" s="110"/>
      <c r="AA191" s="110"/>
      <c r="AB191" s="110"/>
      <c r="AC191" s="110"/>
      <c r="AD191" s="110"/>
      <c r="AE191" s="110"/>
      <c r="AF191" s="110"/>
      <c r="AG191" s="110"/>
      <c r="AH191" s="110"/>
      <c r="AI191" s="101"/>
      <c r="AJ191" s="110"/>
      <c r="AK191" s="21"/>
    </row>
    <row r="192" spans="1:67" x14ac:dyDescent="0.25">
      <c r="A192" s="108"/>
      <c r="B192" s="109"/>
      <c r="C192" s="110"/>
      <c r="D192" s="110"/>
      <c r="E192" s="125"/>
      <c r="F192" s="54" t="s">
        <v>17</v>
      </c>
      <c r="G192" s="44">
        <f t="shared" si="55"/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  <c r="N192" s="44">
        <v>0</v>
      </c>
      <c r="O192" s="44">
        <v>0</v>
      </c>
      <c r="P192" s="44">
        <v>0</v>
      </c>
      <c r="Q192" s="44">
        <v>0</v>
      </c>
      <c r="R192" s="81">
        <v>0</v>
      </c>
      <c r="S192" s="44">
        <v>0</v>
      </c>
      <c r="T192" s="44">
        <v>0</v>
      </c>
      <c r="U192" s="125"/>
      <c r="V192" s="125"/>
      <c r="W192" s="110"/>
      <c r="X192" s="110"/>
      <c r="Y192" s="110"/>
      <c r="Z192" s="110"/>
      <c r="AA192" s="110"/>
      <c r="AB192" s="110"/>
      <c r="AC192" s="110"/>
      <c r="AD192" s="110"/>
      <c r="AE192" s="110"/>
      <c r="AF192" s="110"/>
      <c r="AG192" s="110"/>
      <c r="AH192" s="110"/>
      <c r="AI192" s="102"/>
      <c r="AJ192" s="110"/>
      <c r="AK192" s="21"/>
    </row>
    <row r="193" spans="1:37" x14ac:dyDescent="0.25">
      <c r="A193" s="108" t="s">
        <v>57</v>
      </c>
      <c r="B193" s="109" t="s">
        <v>172</v>
      </c>
      <c r="C193" s="110">
        <v>2014</v>
      </c>
      <c r="D193" s="110">
        <v>2026</v>
      </c>
      <c r="E193" s="125"/>
      <c r="F193" s="54" t="s">
        <v>12</v>
      </c>
      <c r="G193" s="44">
        <f t="shared" si="55"/>
        <v>50645295.580000013</v>
      </c>
      <c r="H193" s="44">
        <f t="shared" ref="H193:T193" si="58">H194+H198</f>
        <v>2890502.89</v>
      </c>
      <c r="I193" s="44">
        <f t="shared" si="58"/>
        <v>3171364.66</v>
      </c>
      <c r="J193" s="44">
        <f t="shared" si="58"/>
        <v>2879903.52</v>
      </c>
      <c r="K193" s="44">
        <f t="shared" si="58"/>
        <v>3451775.14</v>
      </c>
      <c r="L193" s="44">
        <f t="shared" si="58"/>
        <v>3513204.06</v>
      </c>
      <c r="M193" s="44">
        <f t="shared" si="58"/>
        <v>4044512.5199999996</v>
      </c>
      <c r="N193" s="44">
        <f t="shared" si="58"/>
        <v>4141800.34</v>
      </c>
      <c r="O193" s="44">
        <f t="shared" si="58"/>
        <v>3577948.2600000007</v>
      </c>
      <c r="P193" s="44">
        <f t="shared" si="58"/>
        <v>4158430.02</v>
      </c>
      <c r="Q193" s="44">
        <f t="shared" si="58"/>
        <v>4963288.57</v>
      </c>
      <c r="R193" s="81">
        <f t="shared" si="58"/>
        <v>6435943.2300000004</v>
      </c>
      <c r="S193" s="44">
        <f t="shared" si="58"/>
        <v>3790645.1</v>
      </c>
      <c r="T193" s="44">
        <f t="shared" si="58"/>
        <v>3625977.27</v>
      </c>
      <c r="U193" s="125" t="s">
        <v>144</v>
      </c>
      <c r="V193" s="125" t="s">
        <v>145</v>
      </c>
      <c r="W193" s="125"/>
      <c r="X193" s="125"/>
      <c r="Y193" s="125"/>
      <c r="Z193" s="125"/>
      <c r="AA193" s="125"/>
      <c r="AB193" s="125"/>
      <c r="AC193" s="125"/>
      <c r="AD193" s="125"/>
      <c r="AE193" s="110"/>
      <c r="AF193" s="110">
        <v>100</v>
      </c>
      <c r="AG193" s="110">
        <v>100</v>
      </c>
      <c r="AH193" s="110">
        <v>100</v>
      </c>
      <c r="AI193" s="118"/>
      <c r="AJ193" s="110"/>
      <c r="AK193" s="21"/>
    </row>
    <row r="194" spans="1:37" ht="30" x14ac:dyDescent="0.25">
      <c r="A194" s="108"/>
      <c r="B194" s="109"/>
      <c r="C194" s="110"/>
      <c r="D194" s="110"/>
      <c r="E194" s="125"/>
      <c r="F194" s="54" t="s">
        <v>13</v>
      </c>
      <c r="G194" s="44">
        <f t="shared" si="55"/>
        <v>50645295.580000013</v>
      </c>
      <c r="H194" s="44">
        <f t="shared" ref="H194:T194" si="59">SUM(H195:H197)</f>
        <v>2890502.89</v>
      </c>
      <c r="I194" s="44">
        <f t="shared" si="59"/>
        <v>3171364.66</v>
      </c>
      <c r="J194" s="44">
        <f t="shared" si="59"/>
        <v>2879903.52</v>
      </c>
      <c r="K194" s="44">
        <f t="shared" si="59"/>
        <v>3451775.14</v>
      </c>
      <c r="L194" s="44">
        <f t="shared" si="59"/>
        <v>3513204.06</v>
      </c>
      <c r="M194" s="44">
        <f t="shared" si="59"/>
        <v>4044512.5199999996</v>
      </c>
      <c r="N194" s="44">
        <f t="shared" si="59"/>
        <v>4141800.34</v>
      </c>
      <c r="O194" s="44">
        <f t="shared" si="59"/>
        <v>3577948.2600000007</v>
      </c>
      <c r="P194" s="44">
        <f t="shared" si="59"/>
        <v>4158430.02</v>
      </c>
      <c r="Q194" s="44">
        <f t="shared" si="59"/>
        <v>4963288.57</v>
      </c>
      <c r="R194" s="81">
        <f t="shared" si="59"/>
        <v>6435943.2300000004</v>
      </c>
      <c r="S194" s="44">
        <f t="shared" si="59"/>
        <v>3790645.1</v>
      </c>
      <c r="T194" s="44">
        <f t="shared" si="59"/>
        <v>3625977.27</v>
      </c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10"/>
      <c r="AF194" s="110"/>
      <c r="AG194" s="110"/>
      <c r="AH194" s="110"/>
      <c r="AI194" s="101"/>
      <c r="AJ194" s="110"/>
      <c r="AK194" s="21"/>
    </row>
    <row r="195" spans="1:37" ht="30" x14ac:dyDescent="0.25">
      <c r="A195" s="108"/>
      <c r="B195" s="109"/>
      <c r="C195" s="110"/>
      <c r="D195" s="110"/>
      <c r="E195" s="125"/>
      <c r="F195" s="54" t="s">
        <v>14</v>
      </c>
      <c r="G195" s="44">
        <f t="shared" si="55"/>
        <v>44907053.010000005</v>
      </c>
      <c r="H195" s="44">
        <v>2890502.89</v>
      </c>
      <c r="I195" s="44">
        <v>3171364.66</v>
      </c>
      <c r="J195" s="44">
        <v>2879903.52</v>
      </c>
      <c r="K195" s="44">
        <v>3451775.14</v>
      </c>
      <c r="L195" s="44">
        <v>3513204.06</v>
      </c>
      <c r="M195" s="44">
        <v>1413881.26</v>
      </c>
      <c r="N195" s="44">
        <v>1034189.03</v>
      </c>
      <c r="O195" s="44">
        <v>3577948.2600000007</v>
      </c>
      <c r="P195" s="44">
        <v>4158430.02</v>
      </c>
      <c r="Q195" s="44">
        <v>4963288.57</v>
      </c>
      <c r="R195" s="81">
        <v>6435943.2300000004</v>
      </c>
      <c r="S195" s="44">
        <v>3790645.1</v>
      </c>
      <c r="T195" s="44">
        <v>3625977.27</v>
      </c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10"/>
      <c r="AF195" s="110"/>
      <c r="AG195" s="110"/>
      <c r="AH195" s="110"/>
      <c r="AI195" s="101"/>
      <c r="AJ195" s="110"/>
      <c r="AK195" s="21"/>
    </row>
    <row r="196" spans="1:37" ht="30" x14ac:dyDescent="0.25">
      <c r="A196" s="108"/>
      <c r="B196" s="109"/>
      <c r="C196" s="110"/>
      <c r="D196" s="110"/>
      <c r="E196" s="125"/>
      <c r="F196" s="54" t="s">
        <v>15</v>
      </c>
      <c r="G196" s="44">
        <f t="shared" si="55"/>
        <v>5738242.5700000003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  <c r="M196" s="44">
        <v>2630631.2599999998</v>
      </c>
      <c r="N196" s="44">
        <v>3107611.31</v>
      </c>
      <c r="O196" s="44">
        <v>0</v>
      </c>
      <c r="P196" s="44">
        <v>0</v>
      </c>
      <c r="Q196" s="44">
        <v>0</v>
      </c>
      <c r="R196" s="81">
        <v>0</v>
      </c>
      <c r="S196" s="44">
        <v>0</v>
      </c>
      <c r="T196" s="44">
        <v>0</v>
      </c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10"/>
      <c r="AF196" s="110"/>
      <c r="AG196" s="110"/>
      <c r="AH196" s="110"/>
      <c r="AI196" s="101"/>
      <c r="AJ196" s="110"/>
      <c r="AK196" s="21"/>
    </row>
    <row r="197" spans="1:37" ht="30" x14ac:dyDescent="0.25">
      <c r="A197" s="108"/>
      <c r="B197" s="109"/>
      <c r="C197" s="110"/>
      <c r="D197" s="110"/>
      <c r="E197" s="125"/>
      <c r="F197" s="54" t="s">
        <v>16</v>
      </c>
      <c r="G197" s="44">
        <f t="shared" si="55"/>
        <v>0</v>
      </c>
      <c r="H197" s="44">
        <v>0</v>
      </c>
      <c r="I197" s="44">
        <v>0</v>
      </c>
      <c r="J197" s="44">
        <v>0</v>
      </c>
      <c r="K197" s="44">
        <v>0</v>
      </c>
      <c r="L197" s="44">
        <v>0</v>
      </c>
      <c r="M197" s="44">
        <v>0</v>
      </c>
      <c r="N197" s="44">
        <v>0</v>
      </c>
      <c r="O197" s="44">
        <v>0</v>
      </c>
      <c r="P197" s="44">
        <v>0</v>
      </c>
      <c r="Q197" s="44">
        <v>0</v>
      </c>
      <c r="R197" s="81">
        <v>0</v>
      </c>
      <c r="S197" s="44">
        <v>0</v>
      </c>
      <c r="T197" s="44">
        <v>0</v>
      </c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10"/>
      <c r="AF197" s="110"/>
      <c r="AG197" s="110"/>
      <c r="AH197" s="110"/>
      <c r="AI197" s="101"/>
      <c r="AJ197" s="110"/>
      <c r="AK197" s="21"/>
    </row>
    <row r="198" spans="1:37" x14ac:dyDescent="0.25">
      <c r="A198" s="108"/>
      <c r="B198" s="109"/>
      <c r="C198" s="110"/>
      <c r="D198" s="110"/>
      <c r="E198" s="125"/>
      <c r="F198" s="54" t="s">
        <v>17</v>
      </c>
      <c r="G198" s="44">
        <f t="shared" si="55"/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  <c r="M198" s="44">
        <v>0</v>
      </c>
      <c r="N198" s="44">
        <v>0</v>
      </c>
      <c r="O198" s="44">
        <v>0</v>
      </c>
      <c r="P198" s="44">
        <v>0</v>
      </c>
      <c r="Q198" s="44">
        <v>0</v>
      </c>
      <c r="R198" s="81">
        <v>0</v>
      </c>
      <c r="S198" s="44">
        <v>0</v>
      </c>
      <c r="T198" s="44">
        <v>0</v>
      </c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10"/>
      <c r="AF198" s="110"/>
      <c r="AG198" s="110"/>
      <c r="AH198" s="110"/>
      <c r="AI198" s="102"/>
      <c r="AJ198" s="110"/>
      <c r="AK198" s="21"/>
    </row>
    <row r="199" spans="1:37" ht="27" customHeight="1" x14ac:dyDescent="0.25">
      <c r="A199" s="108" t="s">
        <v>58</v>
      </c>
      <c r="B199" s="109" t="s">
        <v>173</v>
      </c>
      <c r="C199" s="110">
        <v>2014</v>
      </c>
      <c r="D199" s="110">
        <v>2026</v>
      </c>
      <c r="E199" s="125"/>
      <c r="F199" s="54" t="s">
        <v>12</v>
      </c>
      <c r="G199" s="44">
        <f t="shared" si="55"/>
        <v>1833735</v>
      </c>
      <c r="H199" s="44">
        <f t="shared" ref="H199:T199" si="60">H200+H204</f>
        <v>101105</v>
      </c>
      <c r="I199" s="44">
        <f t="shared" si="60"/>
        <v>113053</v>
      </c>
      <c r="J199" s="44">
        <f t="shared" si="60"/>
        <v>104693</v>
      </c>
      <c r="K199" s="44">
        <f t="shared" si="60"/>
        <v>101182</v>
      </c>
      <c r="L199" s="44">
        <f t="shared" si="60"/>
        <v>115738</v>
      </c>
      <c r="M199" s="44">
        <f t="shared" si="60"/>
        <v>113776</v>
      </c>
      <c r="N199" s="44">
        <f t="shared" si="60"/>
        <v>129656</v>
      </c>
      <c r="O199" s="44">
        <f t="shared" si="60"/>
        <v>134039</v>
      </c>
      <c r="P199" s="44">
        <f t="shared" si="60"/>
        <v>145336</v>
      </c>
      <c r="Q199" s="44">
        <f t="shared" si="60"/>
        <v>159258</v>
      </c>
      <c r="R199" s="81">
        <f t="shared" si="60"/>
        <v>186026</v>
      </c>
      <c r="S199" s="44">
        <f t="shared" si="60"/>
        <v>205188</v>
      </c>
      <c r="T199" s="44">
        <f t="shared" si="60"/>
        <v>224685</v>
      </c>
      <c r="U199" s="125" t="s">
        <v>144</v>
      </c>
      <c r="V199" s="125" t="s">
        <v>145</v>
      </c>
      <c r="W199" s="125"/>
      <c r="X199" s="125"/>
      <c r="Y199" s="125"/>
      <c r="Z199" s="125"/>
      <c r="AA199" s="125"/>
      <c r="AB199" s="125"/>
      <c r="AC199" s="125"/>
      <c r="AD199" s="125"/>
      <c r="AE199" s="110"/>
      <c r="AF199" s="110">
        <v>100</v>
      </c>
      <c r="AG199" s="110">
        <v>100</v>
      </c>
      <c r="AH199" s="110">
        <v>100</v>
      </c>
      <c r="AI199" s="118"/>
      <c r="AJ199" s="110"/>
      <c r="AK199" s="21"/>
    </row>
    <row r="200" spans="1:37" ht="30" x14ac:dyDescent="0.25">
      <c r="A200" s="108"/>
      <c r="B200" s="109"/>
      <c r="C200" s="110"/>
      <c r="D200" s="110"/>
      <c r="E200" s="125"/>
      <c r="F200" s="54" t="s">
        <v>13</v>
      </c>
      <c r="G200" s="44">
        <f t="shared" si="55"/>
        <v>1833735</v>
      </c>
      <c r="H200" s="44">
        <f t="shared" ref="H200:T200" si="61">SUM(H201:H203)</f>
        <v>101105</v>
      </c>
      <c r="I200" s="44">
        <f t="shared" si="61"/>
        <v>113053</v>
      </c>
      <c r="J200" s="44">
        <f t="shared" si="61"/>
        <v>104693</v>
      </c>
      <c r="K200" s="44">
        <f t="shared" si="61"/>
        <v>101182</v>
      </c>
      <c r="L200" s="44">
        <f t="shared" si="61"/>
        <v>115738</v>
      </c>
      <c r="M200" s="44">
        <f t="shared" si="61"/>
        <v>113776</v>
      </c>
      <c r="N200" s="44">
        <f t="shared" si="61"/>
        <v>129656</v>
      </c>
      <c r="O200" s="44">
        <f t="shared" si="61"/>
        <v>134039</v>
      </c>
      <c r="P200" s="44">
        <f t="shared" si="61"/>
        <v>145336</v>
      </c>
      <c r="Q200" s="44">
        <f t="shared" si="61"/>
        <v>159258</v>
      </c>
      <c r="R200" s="81">
        <f t="shared" si="61"/>
        <v>186026</v>
      </c>
      <c r="S200" s="44">
        <f t="shared" si="61"/>
        <v>205188</v>
      </c>
      <c r="T200" s="44">
        <f t="shared" si="61"/>
        <v>224685</v>
      </c>
      <c r="U200" s="125"/>
      <c r="V200" s="125"/>
      <c r="W200" s="125"/>
      <c r="X200" s="125"/>
      <c r="Y200" s="125"/>
      <c r="Z200" s="125"/>
      <c r="AA200" s="125"/>
      <c r="AB200" s="125"/>
      <c r="AC200" s="125"/>
      <c r="AD200" s="125"/>
      <c r="AE200" s="110"/>
      <c r="AF200" s="110"/>
      <c r="AG200" s="110"/>
      <c r="AH200" s="110"/>
      <c r="AI200" s="101"/>
      <c r="AJ200" s="110"/>
      <c r="AK200" s="21"/>
    </row>
    <row r="201" spans="1:37" ht="30" x14ac:dyDescent="0.25">
      <c r="A201" s="108"/>
      <c r="B201" s="109"/>
      <c r="C201" s="110"/>
      <c r="D201" s="110"/>
      <c r="E201" s="125"/>
      <c r="F201" s="54" t="s">
        <v>14</v>
      </c>
      <c r="G201" s="44">
        <f t="shared" si="55"/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  <c r="N201" s="44">
        <v>0</v>
      </c>
      <c r="O201" s="44">
        <v>0</v>
      </c>
      <c r="P201" s="44">
        <v>0</v>
      </c>
      <c r="Q201" s="44">
        <v>0</v>
      </c>
      <c r="R201" s="81">
        <v>0</v>
      </c>
      <c r="S201" s="44">
        <v>0</v>
      </c>
      <c r="T201" s="44">
        <v>0</v>
      </c>
      <c r="U201" s="125"/>
      <c r="V201" s="125"/>
      <c r="W201" s="125"/>
      <c r="X201" s="125"/>
      <c r="Y201" s="125"/>
      <c r="Z201" s="125"/>
      <c r="AA201" s="125"/>
      <c r="AB201" s="125"/>
      <c r="AC201" s="125"/>
      <c r="AD201" s="125"/>
      <c r="AE201" s="110"/>
      <c r="AF201" s="110"/>
      <c r="AG201" s="110"/>
      <c r="AH201" s="110"/>
      <c r="AI201" s="101"/>
      <c r="AJ201" s="110"/>
      <c r="AK201" s="21"/>
    </row>
    <row r="202" spans="1:37" ht="30" x14ac:dyDescent="0.25">
      <c r="A202" s="108"/>
      <c r="B202" s="109"/>
      <c r="C202" s="110"/>
      <c r="D202" s="110"/>
      <c r="E202" s="125"/>
      <c r="F202" s="54" t="s">
        <v>15</v>
      </c>
      <c r="G202" s="44">
        <f t="shared" si="55"/>
        <v>1833735</v>
      </c>
      <c r="H202" s="44">
        <v>101105</v>
      </c>
      <c r="I202" s="44">
        <v>113053</v>
      </c>
      <c r="J202" s="44">
        <v>104693</v>
      </c>
      <c r="K202" s="44">
        <v>101182</v>
      </c>
      <c r="L202" s="44">
        <v>115738</v>
      </c>
      <c r="M202" s="44">
        <v>113776</v>
      </c>
      <c r="N202" s="44">
        <v>129656</v>
      </c>
      <c r="O202" s="44">
        <v>134039</v>
      </c>
      <c r="P202" s="44">
        <v>145336</v>
      </c>
      <c r="Q202" s="44">
        <v>159258</v>
      </c>
      <c r="R202" s="81">
        <v>186026</v>
      </c>
      <c r="S202" s="44">
        <v>205188</v>
      </c>
      <c r="T202" s="44">
        <v>224685</v>
      </c>
      <c r="U202" s="125"/>
      <c r="V202" s="125"/>
      <c r="W202" s="125"/>
      <c r="X202" s="125"/>
      <c r="Y202" s="125"/>
      <c r="Z202" s="125"/>
      <c r="AA202" s="125"/>
      <c r="AB202" s="125"/>
      <c r="AC202" s="125"/>
      <c r="AD202" s="125"/>
      <c r="AE202" s="110"/>
      <c r="AF202" s="110"/>
      <c r="AG202" s="110"/>
      <c r="AH202" s="110"/>
      <c r="AI202" s="101"/>
      <c r="AJ202" s="110"/>
      <c r="AK202" s="21"/>
    </row>
    <row r="203" spans="1:37" ht="30" x14ac:dyDescent="0.25">
      <c r="A203" s="108"/>
      <c r="B203" s="109"/>
      <c r="C203" s="110"/>
      <c r="D203" s="110"/>
      <c r="E203" s="125"/>
      <c r="F203" s="54" t="s">
        <v>16</v>
      </c>
      <c r="G203" s="44">
        <f t="shared" si="55"/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0</v>
      </c>
      <c r="M203" s="44">
        <v>0</v>
      </c>
      <c r="N203" s="44">
        <v>0</v>
      </c>
      <c r="O203" s="44">
        <v>0</v>
      </c>
      <c r="P203" s="44">
        <v>0</v>
      </c>
      <c r="Q203" s="44">
        <v>0</v>
      </c>
      <c r="R203" s="81">
        <v>0</v>
      </c>
      <c r="S203" s="44">
        <v>0</v>
      </c>
      <c r="T203" s="44">
        <v>0</v>
      </c>
      <c r="U203" s="125"/>
      <c r="V203" s="125"/>
      <c r="W203" s="125"/>
      <c r="X203" s="125"/>
      <c r="Y203" s="125"/>
      <c r="Z203" s="125"/>
      <c r="AA203" s="125"/>
      <c r="AB203" s="125"/>
      <c r="AC203" s="125"/>
      <c r="AD203" s="125"/>
      <c r="AE203" s="110"/>
      <c r="AF203" s="110"/>
      <c r="AG203" s="110"/>
      <c r="AH203" s="110"/>
      <c r="AI203" s="101"/>
      <c r="AJ203" s="110"/>
      <c r="AK203" s="21"/>
    </row>
    <row r="204" spans="1:37" x14ac:dyDescent="0.25">
      <c r="A204" s="108"/>
      <c r="B204" s="109"/>
      <c r="C204" s="110"/>
      <c r="D204" s="110"/>
      <c r="E204" s="125"/>
      <c r="F204" s="54" t="s">
        <v>17</v>
      </c>
      <c r="G204" s="44">
        <f t="shared" si="55"/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  <c r="N204" s="44">
        <v>0</v>
      </c>
      <c r="O204" s="44">
        <v>0</v>
      </c>
      <c r="P204" s="44">
        <v>0</v>
      </c>
      <c r="Q204" s="44">
        <v>0</v>
      </c>
      <c r="R204" s="81">
        <v>0</v>
      </c>
      <c r="S204" s="44">
        <v>0</v>
      </c>
      <c r="T204" s="44">
        <v>0</v>
      </c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10"/>
      <c r="AF204" s="110"/>
      <c r="AG204" s="110"/>
      <c r="AH204" s="110"/>
      <c r="AI204" s="102"/>
      <c r="AJ204" s="110"/>
      <c r="AK204" s="21"/>
    </row>
    <row r="205" spans="1:37" x14ac:dyDescent="0.25">
      <c r="A205" s="108" t="s">
        <v>59</v>
      </c>
      <c r="B205" s="109" t="s">
        <v>174</v>
      </c>
      <c r="C205" s="110">
        <v>2014</v>
      </c>
      <c r="D205" s="110">
        <v>2026</v>
      </c>
      <c r="E205" s="125"/>
      <c r="F205" s="54" t="s">
        <v>12</v>
      </c>
      <c r="G205" s="44">
        <f t="shared" si="55"/>
        <v>102897</v>
      </c>
      <c r="H205" s="44">
        <f t="shared" ref="H205:T205" si="62">H206+H210</f>
        <v>0</v>
      </c>
      <c r="I205" s="44">
        <f t="shared" si="62"/>
        <v>99897</v>
      </c>
      <c r="J205" s="44">
        <f t="shared" si="62"/>
        <v>0</v>
      </c>
      <c r="K205" s="44">
        <f t="shared" si="62"/>
        <v>0</v>
      </c>
      <c r="L205" s="44">
        <f t="shared" si="62"/>
        <v>0</v>
      </c>
      <c r="M205" s="44">
        <f t="shared" si="62"/>
        <v>0</v>
      </c>
      <c r="N205" s="44">
        <f t="shared" si="62"/>
        <v>0</v>
      </c>
      <c r="O205" s="44">
        <f t="shared" si="62"/>
        <v>0</v>
      </c>
      <c r="P205" s="44">
        <f t="shared" si="62"/>
        <v>0</v>
      </c>
      <c r="Q205" s="44">
        <f t="shared" si="62"/>
        <v>0</v>
      </c>
      <c r="R205" s="81">
        <f t="shared" si="62"/>
        <v>1000</v>
      </c>
      <c r="S205" s="44">
        <f t="shared" si="62"/>
        <v>1000</v>
      </c>
      <c r="T205" s="44">
        <f t="shared" si="62"/>
        <v>1000</v>
      </c>
      <c r="U205" s="125" t="s">
        <v>144</v>
      </c>
      <c r="V205" s="125" t="s">
        <v>145</v>
      </c>
      <c r="W205" s="125"/>
      <c r="X205" s="125"/>
      <c r="Y205" s="125"/>
      <c r="Z205" s="125"/>
      <c r="AA205" s="125"/>
      <c r="AB205" s="125"/>
      <c r="AC205" s="125"/>
      <c r="AD205" s="125"/>
      <c r="AE205" s="110"/>
      <c r="AF205" s="110"/>
      <c r="AG205" s="110">
        <v>100</v>
      </c>
      <c r="AH205" s="110">
        <v>100</v>
      </c>
      <c r="AI205" s="118"/>
      <c r="AJ205" s="110"/>
      <c r="AK205" s="21"/>
    </row>
    <row r="206" spans="1:37" ht="30" x14ac:dyDescent="0.25">
      <c r="A206" s="108"/>
      <c r="B206" s="109"/>
      <c r="C206" s="110"/>
      <c r="D206" s="110"/>
      <c r="E206" s="125"/>
      <c r="F206" s="54" t="s">
        <v>13</v>
      </c>
      <c r="G206" s="44">
        <f t="shared" si="55"/>
        <v>102897</v>
      </c>
      <c r="H206" s="44">
        <f t="shared" ref="H206:T206" si="63">SUM(H207:H209)</f>
        <v>0</v>
      </c>
      <c r="I206" s="44">
        <f t="shared" si="63"/>
        <v>99897</v>
      </c>
      <c r="J206" s="44">
        <f t="shared" si="63"/>
        <v>0</v>
      </c>
      <c r="K206" s="44">
        <f t="shared" si="63"/>
        <v>0</v>
      </c>
      <c r="L206" s="44">
        <f t="shared" si="63"/>
        <v>0</v>
      </c>
      <c r="M206" s="44">
        <f t="shared" si="63"/>
        <v>0</v>
      </c>
      <c r="N206" s="44">
        <f t="shared" si="63"/>
        <v>0</v>
      </c>
      <c r="O206" s="44">
        <f t="shared" si="63"/>
        <v>0</v>
      </c>
      <c r="P206" s="44">
        <f t="shared" si="63"/>
        <v>0</v>
      </c>
      <c r="Q206" s="44">
        <f t="shared" si="63"/>
        <v>0</v>
      </c>
      <c r="R206" s="81">
        <f t="shared" si="63"/>
        <v>1000</v>
      </c>
      <c r="S206" s="44">
        <f t="shared" si="63"/>
        <v>1000</v>
      </c>
      <c r="T206" s="44">
        <f t="shared" si="63"/>
        <v>1000</v>
      </c>
      <c r="U206" s="125"/>
      <c r="V206" s="125"/>
      <c r="W206" s="125"/>
      <c r="X206" s="125"/>
      <c r="Y206" s="125"/>
      <c r="Z206" s="125"/>
      <c r="AA206" s="125"/>
      <c r="AB206" s="125"/>
      <c r="AC206" s="125"/>
      <c r="AD206" s="125"/>
      <c r="AE206" s="110"/>
      <c r="AF206" s="110"/>
      <c r="AG206" s="110"/>
      <c r="AH206" s="110"/>
      <c r="AI206" s="101"/>
      <c r="AJ206" s="110"/>
      <c r="AK206" s="21"/>
    </row>
    <row r="207" spans="1:37" ht="30" x14ac:dyDescent="0.25">
      <c r="A207" s="108"/>
      <c r="B207" s="109"/>
      <c r="C207" s="110"/>
      <c r="D207" s="110"/>
      <c r="E207" s="125"/>
      <c r="F207" s="54" t="s">
        <v>14</v>
      </c>
      <c r="G207" s="44">
        <f t="shared" si="55"/>
        <v>102897</v>
      </c>
      <c r="H207" s="44">
        <v>0</v>
      </c>
      <c r="I207" s="44">
        <v>99897</v>
      </c>
      <c r="J207" s="44">
        <v>0</v>
      </c>
      <c r="K207" s="44">
        <v>0</v>
      </c>
      <c r="L207" s="44">
        <v>0</v>
      </c>
      <c r="M207" s="44">
        <v>0</v>
      </c>
      <c r="N207" s="44">
        <v>0</v>
      </c>
      <c r="O207" s="44">
        <v>0</v>
      </c>
      <c r="P207" s="44">
        <v>0</v>
      </c>
      <c r="Q207" s="44">
        <v>0</v>
      </c>
      <c r="R207" s="81">
        <v>1000</v>
      </c>
      <c r="S207" s="44">
        <v>1000</v>
      </c>
      <c r="T207" s="44">
        <v>1000</v>
      </c>
      <c r="U207" s="125"/>
      <c r="V207" s="125"/>
      <c r="W207" s="125"/>
      <c r="X207" s="125"/>
      <c r="Y207" s="125"/>
      <c r="Z207" s="125"/>
      <c r="AA207" s="125"/>
      <c r="AB207" s="125"/>
      <c r="AC207" s="125"/>
      <c r="AD207" s="125"/>
      <c r="AE207" s="110"/>
      <c r="AF207" s="110"/>
      <c r="AG207" s="110"/>
      <c r="AH207" s="110"/>
      <c r="AI207" s="101"/>
      <c r="AJ207" s="110"/>
      <c r="AK207" s="21"/>
    </row>
    <row r="208" spans="1:37" ht="30" x14ac:dyDescent="0.25">
      <c r="A208" s="108"/>
      <c r="B208" s="109"/>
      <c r="C208" s="110"/>
      <c r="D208" s="110"/>
      <c r="E208" s="125"/>
      <c r="F208" s="54" t="s">
        <v>15</v>
      </c>
      <c r="G208" s="44">
        <f t="shared" si="55"/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  <c r="N208" s="44">
        <v>0</v>
      </c>
      <c r="O208" s="44">
        <v>0</v>
      </c>
      <c r="P208" s="44">
        <v>0</v>
      </c>
      <c r="Q208" s="44">
        <v>0</v>
      </c>
      <c r="R208" s="81">
        <v>0</v>
      </c>
      <c r="S208" s="44">
        <v>0</v>
      </c>
      <c r="T208" s="44">
        <v>0</v>
      </c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10"/>
      <c r="AF208" s="110"/>
      <c r="AG208" s="110"/>
      <c r="AH208" s="110"/>
      <c r="AI208" s="101"/>
      <c r="AJ208" s="110"/>
      <c r="AK208" s="21"/>
    </row>
    <row r="209" spans="1:37" ht="30" x14ac:dyDescent="0.25">
      <c r="A209" s="108"/>
      <c r="B209" s="109"/>
      <c r="C209" s="110"/>
      <c r="D209" s="110"/>
      <c r="E209" s="125"/>
      <c r="F209" s="54" t="s">
        <v>16</v>
      </c>
      <c r="G209" s="44">
        <f t="shared" si="55"/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4">
        <v>0</v>
      </c>
      <c r="O209" s="44">
        <v>0</v>
      </c>
      <c r="P209" s="44">
        <v>0</v>
      </c>
      <c r="Q209" s="44">
        <v>0</v>
      </c>
      <c r="R209" s="81">
        <v>0</v>
      </c>
      <c r="S209" s="44">
        <v>0</v>
      </c>
      <c r="T209" s="44">
        <v>0</v>
      </c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10"/>
      <c r="AF209" s="110"/>
      <c r="AG209" s="110"/>
      <c r="AH209" s="110"/>
      <c r="AI209" s="101"/>
      <c r="AJ209" s="110"/>
      <c r="AK209" s="21"/>
    </row>
    <row r="210" spans="1:37" x14ac:dyDescent="0.25">
      <c r="A210" s="108"/>
      <c r="B210" s="109"/>
      <c r="C210" s="110"/>
      <c r="D210" s="110"/>
      <c r="E210" s="125"/>
      <c r="F210" s="54" t="s">
        <v>17</v>
      </c>
      <c r="G210" s="44">
        <f t="shared" si="55"/>
        <v>0</v>
      </c>
      <c r="H210" s="44">
        <v>0</v>
      </c>
      <c r="I210" s="44">
        <v>0</v>
      </c>
      <c r="J210" s="44">
        <v>0</v>
      </c>
      <c r="K210" s="44">
        <v>0</v>
      </c>
      <c r="L210" s="44">
        <v>0</v>
      </c>
      <c r="M210" s="44">
        <v>0</v>
      </c>
      <c r="N210" s="44">
        <v>0</v>
      </c>
      <c r="O210" s="44">
        <v>0</v>
      </c>
      <c r="P210" s="44">
        <v>0</v>
      </c>
      <c r="Q210" s="44">
        <v>0</v>
      </c>
      <c r="R210" s="81">
        <v>0</v>
      </c>
      <c r="S210" s="44">
        <v>0</v>
      </c>
      <c r="T210" s="44">
        <v>0</v>
      </c>
      <c r="U210" s="125"/>
      <c r="V210" s="125"/>
      <c r="W210" s="125"/>
      <c r="X210" s="125"/>
      <c r="Y210" s="125"/>
      <c r="Z210" s="125"/>
      <c r="AA210" s="125"/>
      <c r="AB210" s="125"/>
      <c r="AC210" s="125"/>
      <c r="AD210" s="125"/>
      <c r="AE210" s="110"/>
      <c r="AF210" s="110"/>
      <c r="AG210" s="110"/>
      <c r="AH210" s="110"/>
      <c r="AI210" s="102"/>
      <c r="AJ210" s="110"/>
      <c r="AK210" s="21"/>
    </row>
    <row r="211" spans="1:37" ht="15" customHeight="1" x14ac:dyDescent="0.25">
      <c r="A211" s="108" t="s">
        <v>87</v>
      </c>
      <c r="B211" s="109" t="s">
        <v>175</v>
      </c>
      <c r="C211" s="110">
        <v>2014</v>
      </c>
      <c r="D211" s="110">
        <v>2026</v>
      </c>
      <c r="E211" s="110"/>
      <c r="F211" s="54" t="s">
        <v>12</v>
      </c>
      <c r="G211" s="44">
        <f t="shared" si="55"/>
        <v>172312.36</v>
      </c>
      <c r="H211" s="44">
        <f t="shared" ref="H211:T211" si="64">H212+H216</f>
        <v>0</v>
      </c>
      <c r="I211" s="44">
        <f t="shared" si="64"/>
        <v>38252.36</v>
      </c>
      <c r="J211" s="44">
        <f t="shared" si="64"/>
        <v>0</v>
      </c>
      <c r="K211" s="44">
        <f t="shared" si="64"/>
        <v>0</v>
      </c>
      <c r="L211" s="44">
        <f t="shared" si="64"/>
        <v>0</v>
      </c>
      <c r="M211" s="44">
        <f t="shared" si="64"/>
        <v>0</v>
      </c>
      <c r="N211" s="44">
        <f t="shared" si="64"/>
        <v>134060</v>
      </c>
      <c r="O211" s="44">
        <f t="shared" si="64"/>
        <v>0</v>
      </c>
      <c r="P211" s="44">
        <f t="shared" si="64"/>
        <v>0</v>
      </c>
      <c r="Q211" s="44">
        <f t="shared" si="64"/>
        <v>0</v>
      </c>
      <c r="R211" s="81">
        <f t="shared" si="64"/>
        <v>0</v>
      </c>
      <c r="S211" s="44">
        <f t="shared" si="64"/>
        <v>0</v>
      </c>
      <c r="T211" s="44">
        <f t="shared" si="64"/>
        <v>0</v>
      </c>
      <c r="U211" s="125" t="s">
        <v>144</v>
      </c>
      <c r="V211" s="125" t="s">
        <v>145</v>
      </c>
      <c r="W211" s="125"/>
      <c r="X211" s="125"/>
      <c r="Y211" s="125"/>
      <c r="Z211" s="125"/>
      <c r="AA211" s="125"/>
      <c r="AB211" s="125"/>
      <c r="AC211" s="125"/>
      <c r="AD211" s="125"/>
      <c r="AE211" s="110"/>
      <c r="AF211" s="110"/>
      <c r="AG211" s="110"/>
      <c r="AH211" s="110"/>
      <c r="AI211" s="118"/>
      <c r="AJ211" s="110"/>
      <c r="AK211" s="21"/>
    </row>
    <row r="212" spans="1:37" ht="30" x14ac:dyDescent="0.25">
      <c r="A212" s="108"/>
      <c r="B212" s="109"/>
      <c r="C212" s="110"/>
      <c r="D212" s="110"/>
      <c r="E212" s="110"/>
      <c r="F212" s="54" t="s">
        <v>13</v>
      </c>
      <c r="G212" s="44">
        <f t="shared" si="55"/>
        <v>172312.36</v>
      </c>
      <c r="H212" s="44">
        <f t="shared" ref="H212:T212" si="65">SUM(H213:H215)</f>
        <v>0</v>
      </c>
      <c r="I212" s="44">
        <f t="shared" si="65"/>
        <v>38252.36</v>
      </c>
      <c r="J212" s="44">
        <f t="shared" si="65"/>
        <v>0</v>
      </c>
      <c r="K212" s="44">
        <f t="shared" si="65"/>
        <v>0</v>
      </c>
      <c r="L212" s="44">
        <f t="shared" si="65"/>
        <v>0</v>
      </c>
      <c r="M212" s="44">
        <f t="shared" si="65"/>
        <v>0</v>
      </c>
      <c r="N212" s="44">
        <f t="shared" si="65"/>
        <v>134060</v>
      </c>
      <c r="O212" s="44">
        <f t="shared" si="65"/>
        <v>0</v>
      </c>
      <c r="P212" s="44">
        <f t="shared" si="65"/>
        <v>0</v>
      </c>
      <c r="Q212" s="44">
        <f t="shared" si="65"/>
        <v>0</v>
      </c>
      <c r="R212" s="81">
        <f t="shared" si="65"/>
        <v>0</v>
      </c>
      <c r="S212" s="44">
        <f t="shared" si="65"/>
        <v>0</v>
      </c>
      <c r="T212" s="44">
        <f t="shared" si="65"/>
        <v>0</v>
      </c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10"/>
      <c r="AF212" s="110"/>
      <c r="AG212" s="110"/>
      <c r="AH212" s="110"/>
      <c r="AI212" s="101"/>
      <c r="AJ212" s="110"/>
      <c r="AK212" s="21"/>
    </row>
    <row r="213" spans="1:37" ht="30" x14ac:dyDescent="0.25">
      <c r="A213" s="108"/>
      <c r="B213" s="109"/>
      <c r="C213" s="110"/>
      <c r="D213" s="110"/>
      <c r="E213" s="110"/>
      <c r="F213" s="54" t="s">
        <v>14</v>
      </c>
      <c r="G213" s="44">
        <f t="shared" si="55"/>
        <v>172312.36</v>
      </c>
      <c r="H213" s="44">
        <v>0</v>
      </c>
      <c r="I213" s="44">
        <v>38252.36</v>
      </c>
      <c r="J213" s="44">
        <v>0</v>
      </c>
      <c r="K213" s="44">
        <v>0</v>
      </c>
      <c r="L213" s="44">
        <v>0</v>
      </c>
      <c r="M213" s="44">
        <v>0</v>
      </c>
      <c r="N213" s="44">
        <v>134060</v>
      </c>
      <c r="O213" s="44">
        <v>0</v>
      </c>
      <c r="P213" s="44">
        <v>0</v>
      </c>
      <c r="Q213" s="44">
        <v>0</v>
      </c>
      <c r="R213" s="81">
        <v>0</v>
      </c>
      <c r="S213" s="44">
        <v>0</v>
      </c>
      <c r="T213" s="44">
        <v>0</v>
      </c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10"/>
      <c r="AF213" s="110"/>
      <c r="AG213" s="110"/>
      <c r="AH213" s="110"/>
      <c r="AI213" s="101"/>
      <c r="AJ213" s="110"/>
      <c r="AK213" s="21"/>
    </row>
    <row r="214" spans="1:37" ht="30" x14ac:dyDescent="0.25">
      <c r="A214" s="108"/>
      <c r="B214" s="109"/>
      <c r="C214" s="110"/>
      <c r="D214" s="110"/>
      <c r="E214" s="110"/>
      <c r="F214" s="54" t="s">
        <v>15</v>
      </c>
      <c r="G214" s="44">
        <f t="shared" si="55"/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  <c r="M214" s="44">
        <v>0</v>
      </c>
      <c r="N214" s="44">
        <v>0</v>
      </c>
      <c r="O214" s="44">
        <v>0</v>
      </c>
      <c r="P214" s="44">
        <v>0</v>
      </c>
      <c r="Q214" s="44">
        <v>0</v>
      </c>
      <c r="R214" s="81">
        <v>0</v>
      </c>
      <c r="S214" s="44">
        <v>0</v>
      </c>
      <c r="T214" s="44">
        <v>0</v>
      </c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10"/>
      <c r="AF214" s="110"/>
      <c r="AG214" s="110"/>
      <c r="AH214" s="110"/>
      <c r="AI214" s="101"/>
      <c r="AJ214" s="110"/>
      <c r="AK214" s="21"/>
    </row>
    <row r="215" spans="1:37" ht="30" x14ac:dyDescent="0.25">
      <c r="A215" s="108"/>
      <c r="B215" s="109"/>
      <c r="C215" s="110"/>
      <c r="D215" s="110"/>
      <c r="E215" s="110"/>
      <c r="F215" s="54" t="s">
        <v>16</v>
      </c>
      <c r="G215" s="44">
        <f t="shared" si="55"/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  <c r="M215" s="44">
        <v>0</v>
      </c>
      <c r="N215" s="44">
        <v>0</v>
      </c>
      <c r="O215" s="44">
        <v>0</v>
      </c>
      <c r="P215" s="44">
        <v>0</v>
      </c>
      <c r="Q215" s="44">
        <v>0</v>
      </c>
      <c r="R215" s="81">
        <v>0</v>
      </c>
      <c r="S215" s="44">
        <v>0</v>
      </c>
      <c r="T215" s="44">
        <v>0</v>
      </c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10"/>
      <c r="AF215" s="110"/>
      <c r="AG215" s="110"/>
      <c r="AH215" s="110"/>
      <c r="AI215" s="101"/>
      <c r="AJ215" s="110"/>
      <c r="AK215" s="21"/>
    </row>
    <row r="216" spans="1:37" x14ac:dyDescent="0.25">
      <c r="A216" s="108"/>
      <c r="B216" s="109"/>
      <c r="C216" s="110"/>
      <c r="D216" s="110"/>
      <c r="E216" s="110"/>
      <c r="F216" s="54" t="s">
        <v>17</v>
      </c>
      <c r="G216" s="44">
        <f t="shared" si="55"/>
        <v>0</v>
      </c>
      <c r="H216" s="44">
        <v>0</v>
      </c>
      <c r="I216" s="44">
        <v>0</v>
      </c>
      <c r="J216" s="44">
        <v>0</v>
      </c>
      <c r="K216" s="44">
        <v>0</v>
      </c>
      <c r="L216" s="44">
        <v>0</v>
      </c>
      <c r="M216" s="44">
        <v>0</v>
      </c>
      <c r="N216" s="44">
        <v>0</v>
      </c>
      <c r="O216" s="44">
        <v>0</v>
      </c>
      <c r="P216" s="44">
        <v>0</v>
      </c>
      <c r="Q216" s="44">
        <v>0</v>
      </c>
      <c r="R216" s="81">
        <v>0</v>
      </c>
      <c r="S216" s="44">
        <v>0</v>
      </c>
      <c r="T216" s="44">
        <v>0</v>
      </c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10"/>
      <c r="AF216" s="110"/>
      <c r="AG216" s="110"/>
      <c r="AH216" s="110"/>
      <c r="AI216" s="102"/>
      <c r="AJ216" s="110"/>
      <c r="AK216" s="21"/>
    </row>
    <row r="217" spans="1:37" x14ac:dyDescent="0.25">
      <c r="A217" s="108" t="s">
        <v>88</v>
      </c>
      <c r="B217" s="109" t="s">
        <v>176</v>
      </c>
      <c r="C217" s="110">
        <v>2014</v>
      </c>
      <c r="D217" s="110">
        <v>2026</v>
      </c>
      <c r="E217" s="110"/>
      <c r="F217" s="54" t="s">
        <v>12</v>
      </c>
      <c r="G217" s="44">
        <f t="shared" ref="G217:G240" si="66">SUM(H217:T217)</f>
        <v>6283553.8399999999</v>
      </c>
      <c r="H217" s="44">
        <f t="shared" ref="H217:T217" si="67">H218+H222</f>
        <v>0</v>
      </c>
      <c r="I217" s="44">
        <f t="shared" si="67"/>
        <v>900000</v>
      </c>
      <c r="J217" s="44">
        <f t="shared" si="67"/>
        <v>40528</v>
      </c>
      <c r="K217" s="44">
        <f t="shared" si="67"/>
        <v>213709.52</v>
      </c>
      <c r="L217" s="44">
        <f t="shared" si="67"/>
        <v>110693.62</v>
      </c>
      <c r="M217" s="44">
        <f t="shared" si="67"/>
        <v>582458.90999999992</v>
      </c>
      <c r="N217" s="44">
        <f t="shared" si="67"/>
        <v>1170847.1100000001</v>
      </c>
      <c r="O217" s="44">
        <f t="shared" si="67"/>
        <v>526458.16</v>
      </c>
      <c r="P217" s="44">
        <f t="shared" si="67"/>
        <v>254892.69</v>
      </c>
      <c r="Q217" s="44">
        <f t="shared" si="67"/>
        <v>596004.85</v>
      </c>
      <c r="R217" s="81">
        <f t="shared" si="67"/>
        <v>1877960.98</v>
      </c>
      <c r="S217" s="44">
        <f t="shared" si="67"/>
        <v>5000</v>
      </c>
      <c r="T217" s="44">
        <f t="shared" si="67"/>
        <v>5000</v>
      </c>
      <c r="U217" s="125" t="s">
        <v>144</v>
      </c>
      <c r="V217" s="125" t="s">
        <v>145</v>
      </c>
      <c r="W217" s="125"/>
      <c r="X217" s="125"/>
      <c r="Y217" s="125"/>
      <c r="Z217" s="125"/>
      <c r="AA217" s="125"/>
      <c r="AB217" s="125"/>
      <c r="AC217" s="125"/>
      <c r="AD217" s="125"/>
      <c r="AE217" s="110"/>
      <c r="AF217" s="110">
        <v>100</v>
      </c>
      <c r="AG217" s="110">
        <v>100</v>
      </c>
      <c r="AH217" s="110">
        <v>100</v>
      </c>
      <c r="AI217" s="118"/>
      <c r="AJ217" s="110"/>
      <c r="AK217" s="21"/>
    </row>
    <row r="218" spans="1:37" ht="30" x14ac:dyDescent="0.25">
      <c r="A218" s="108"/>
      <c r="B218" s="109"/>
      <c r="C218" s="110"/>
      <c r="D218" s="110"/>
      <c r="E218" s="110"/>
      <c r="F218" s="54" t="s">
        <v>13</v>
      </c>
      <c r="G218" s="44">
        <f t="shared" si="66"/>
        <v>6283553.8399999999</v>
      </c>
      <c r="H218" s="44">
        <f t="shared" ref="H218:T218" si="68">SUM(H219:H221)</f>
        <v>0</v>
      </c>
      <c r="I218" s="44">
        <f t="shared" si="68"/>
        <v>900000</v>
      </c>
      <c r="J218" s="44">
        <f t="shared" si="68"/>
        <v>40528</v>
      </c>
      <c r="K218" s="44">
        <f t="shared" si="68"/>
        <v>213709.52</v>
      </c>
      <c r="L218" s="44">
        <f t="shared" si="68"/>
        <v>110693.62</v>
      </c>
      <c r="M218" s="44">
        <f t="shared" si="68"/>
        <v>582458.90999999992</v>
      </c>
      <c r="N218" s="44">
        <f t="shared" si="68"/>
        <v>1170847.1100000001</v>
      </c>
      <c r="O218" s="44">
        <f t="shared" si="68"/>
        <v>526458.16</v>
      </c>
      <c r="P218" s="44">
        <f t="shared" si="68"/>
        <v>254892.69</v>
      </c>
      <c r="Q218" s="44">
        <f t="shared" si="68"/>
        <v>596004.85</v>
      </c>
      <c r="R218" s="81">
        <f t="shared" si="68"/>
        <v>1877960.98</v>
      </c>
      <c r="S218" s="44">
        <f t="shared" si="68"/>
        <v>5000</v>
      </c>
      <c r="T218" s="44">
        <f t="shared" si="68"/>
        <v>5000</v>
      </c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10"/>
      <c r="AF218" s="110"/>
      <c r="AG218" s="110"/>
      <c r="AH218" s="110"/>
      <c r="AI218" s="101"/>
      <c r="AJ218" s="110"/>
      <c r="AK218" s="21"/>
    </row>
    <row r="219" spans="1:37" ht="30" x14ac:dyDescent="0.25">
      <c r="A219" s="108"/>
      <c r="B219" s="109"/>
      <c r="C219" s="110"/>
      <c r="D219" s="110"/>
      <c r="E219" s="110"/>
      <c r="F219" s="54" t="s">
        <v>14</v>
      </c>
      <c r="G219" s="44">
        <f t="shared" si="66"/>
        <v>5172629.57</v>
      </c>
      <c r="H219" s="44">
        <v>0</v>
      </c>
      <c r="I219" s="44">
        <v>900000</v>
      </c>
      <c r="J219" s="44">
        <v>40528</v>
      </c>
      <c r="K219" s="44">
        <v>213709.52</v>
      </c>
      <c r="L219" s="44">
        <v>110693.62</v>
      </c>
      <c r="M219" s="44">
        <v>342458.91</v>
      </c>
      <c r="N219" s="44">
        <v>299922.84000000003</v>
      </c>
      <c r="O219" s="44">
        <v>526458.16</v>
      </c>
      <c r="P219" s="44">
        <v>254892.69</v>
      </c>
      <c r="Q219" s="44">
        <v>596004.85</v>
      </c>
      <c r="R219" s="81">
        <v>1877960.98</v>
      </c>
      <c r="S219" s="44">
        <v>5000</v>
      </c>
      <c r="T219" s="44">
        <v>5000</v>
      </c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10"/>
      <c r="AF219" s="110"/>
      <c r="AG219" s="110"/>
      <c r="AH219" s="110"/>
      <c r="AI219" s="101"/>
      <c r="AJ219" s="110"/>
      <c r="AK219" s="21"/>
    </row>
    <row r="220" spans="1:37" ht="30" x14ac:dyDescent="0.25">
      <c r="A220" s="108"/>
      <c r="B220" s="109"/>
      <c r="C220" s="110"/>
      <c r="D220" s="110"/>
      <c r="E220" s="110"/>
      <c r="F220" s="54" t="s">
        <v>15</v>
      </c>
      <c r="G220" s="44">
        <f t="shared" si="66"/>
        <v>1110924.27</v>
      </c>
      <c r="H220" s="44">
        <v>0</v>
      </c>
      <c r="I220" s="44">
        <v>0</v>
      </c>
      <c r="J220" s="44">
        <v>0</v>
      </c>
      <c r="K220" s="44">
        <v>0</v>
      </c>
      <c r="L220" s="44">
        <v>0</v>
      </c>
      <c r="M220" s="44">
        <v>240000</v>
      </c>
      <c r="N220" s="44">
        <v>870924.27</v>
      </c>
      <c r="O220" s="44">
        <v>0</v>
      </c>
      <c r="P220" s="44">
        <v>0</v>
      </c>
      <c r="Q220" s="44">
        <v>0</v>
      </c>
      <c r="R220" s="81">
        <v>0</v>
      </c>
      <c r="S220" s="44">
        <v>0</v>
      </c>
      <c r="T220" s="44">
        <v>0</v>
      </c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10"/>
      <c r="AF220" s="110"/>
      <c r="AG220" s="110"/>
      <c r="AH220" s="110"/>
      <c r="AI220" s="101"/>
      <c r="AJ220" s="110"/>
      <c r="AK220" s="21"/>
    </row>
    <row r="221" spans="1:37" ht="30" x14ac:dyDescent="0.25">
      <c r="A221" s="108"/>
      <c r="B221" s="109"/>
      <c r="C221" s="110"/>
      <c r="D221" s="110"/>
      <c r="E221" s="110"/>
      <c r="F221" s="54" t="s">
        <v>16</v>
      </c>
      <c r="G221" s="44">
        <f t="shared" si="66"/>
        <v>0</v>
      </c>
      <c r="H221" s="44">
        <v>0</v>
      </c>
      <c r="I221" s="44">
        <v>0</v>
      </c>
      <c r="J221" s="44">
        <v>0</v>
      </c>
      <c r="K221" s="44">
        <v>0</v>
      </c>
      <c r="L221" s="44">
        <v>0</v>
      </c>
      <c r="M221" s="44">
        <v>0</v>
      </c>
      <c r="N221" s="44">
        <v>0</v>
      </c>
      <c r="O221" s="44">
        <v>0</v>
      </c>
      <c r="P221" s="44">
        <v>0</v>
      </c>
      <c r="Q221" s="44">
        <v>0</v>
      </c>
      <c r="R221" s="81">
        <v>0</v>
      </c>
      <c r="S221" s="44">
        <v>0</v>
      </c>
      <c r="T221" s="44">
        <v>0</v>
      </c>
      <c r="U221" s="125"/>
      <c r="V221" s="125"/>
      <c r="W221" s="125"/>
      <c r="X221" s="125"/>
      <c r="Y221" s="125"/>
      <c r="Z221" s="125"/>
      <c r="AA221" s="125"/>
      <c r="AB221" s="125"/>
      <c r="AC221" s="125"/>
      <c r="AD221" s="125"/>
      <c r="AE221" s="110"/>
      <c r="AF221" s="110"/>
      <c r="AG221" s="110"/>
      <c r="AH221" s="110"/>
      <c r="AI221" s="101"/>
      <c r="AJ221" s="110"/>
      <c r="AK221" s="21"/>
    </row>
    <row r="222" spans="1:37" x14ac:dyDescent="0.25">
      <c r="A222" s="108"/>
      <c r="B222" s="109"/>
      <c r="C222" s="110"/>
      <c r="D222" s="110"/>
      <c r="E222" s="110"/>
      <c r="F222" s="54" t="s">
        <v>17</v>
      </c>
      <c r="G222" s="44">
        <f t="shared" si="66"/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0</v>
      </c>
      <c r="M222" s="44">
        <v>0</v>
      </c>
      <c r="N222" s="44">
        <v>0</v>
      </c>
      <c r="O222" s="44">
        <v>0</v>
      </c>
      <c r="P222" s="44">
        <v>0</v>
      </c>
      <c r="Q222" s="44">
        <v>0</v>
      </c>
      <c r="R222" s="81">
        <v>0</v>
      </c>
      <c r="S222" s="44">
        <v>0</v>
      </c>
      <c r="T222" s="44">
        <v>0</v>
      </c>
      <c r="U222" s="125"/>
      <c r="V222" s="125"/>
      <c r="W222" s="125"/>
      <c r="X222" s="125"/>
      <c r="Y222" s="125"/>
      <c r="Z222" s="125"/>
      <c r="AA222" s="125"/>
      <c r="AB222" s="125"/>
      <c r="AC222" s="125"/>
      <c r="AD222" s="125"/>
      <c r="AE222" s="110"/>
      <c r="AF222" s="110"/>
      <c r="AG222" s="110"/>
      <c r="AH222" s="110"/>
      <c r="AI222" s="102"/>
      <c r="AJ222" s="110"/>
      <c r="AK222" s="21"/>
    </row>
    <row r="223" spans="1:37" ht="15" customHeight="1" x14ac:dyDescent="0.25">
      <c r="A223" s="108" t="s">
        <v>90</v>
      </c>
      <c r="B223" s="109" t="s">
        <v>177</v>
      </c>
      <c r="C223" s="110">
        <v>2021</v>
      </c>
      <c r="D223" s="110">
        <v>2026</v>
      </c>
      <c r="E223" s="110"/>
      <c r="F223" s="54" t="s">
        <v>12</v>
      </c>
      <c r="G223" s="44">
        <f t="shared" si="66"/>
        <v>91054.99</v>
      </c>
      <c r="H223" s="44">
        <f t="shared" ref="H223:T223" si="69">H224+H228</f>
        <v>0</v>
      </c>
      <c r="I223" s="44">
        <f t="shared" si="69"/>
        <v>0</v>
      </c>
      <c r="J223" s="44">
        <f t="shared" si="69"/>
        <v>0</v>
      </c>
      <c r="K223" s="44">
        <f t="shared" si="69"/>
        <v>0</v>
      </c>
      <c r="L223" s="44">
        <f t="shared" si="69"/>
        <v>0</v>
      </c>
      <c r="M223" s="44">
        <f t="shared" si="69"/>
        <v>0</v>
      </c>
      <c r="N223" s="44">
        <f t="shared" si="69"/>
        <v>0</v>
      </c>
      <c r="O223" s="44">
        <f t="shared" si="69"/>
        <v>51157.75</v>
      </c>
      <c r="P223" s="44">
        <f t="shared" si="69"/>
        <v>7304.44</v>
      </c>
      <c r="Q223" s="44">
        <f t="shared" si="69"/>
        <v>0</v>
      </c>
      <c r="R223" s="81">
        <f t="shared" si="69"/>
        <v>2592.8000000000002</v>
      </c>
      <c r="S223" s="44">
        <f t="shared" si="69"/>
        <v>15000</v>
      </c>
      <c r="T223" s="44">
        <f t="shared" si="69"/>
        <v>15000</v>
      </c>
      <c r="U223" s="125" t="s">
        <v>144</v>
      </c>
      <c r="V223" s="125" t="s">
        <v>145</v>
      </c>
      <c r="W223" s="125"/>
      <c r="X223" s="125"/>
      <c r="Y223" s="125"/>
      <c r="Z223" s="125"/>
      <c r="AA223" s="125"/>
      <c r="AB223" s="125"/>
      <c r="AC223" s="125"/>
      <c r="AD223" s="125"/>
      <c r="AE223" s="110"/>
      <c r="AF223" s="110">
        <v>100</v>
      </c>
      <c r="AG223" s="110">
        <v>100</v>
      </c>
      <c r="AH223" s="110">
        <v>100</v>
      </c>
      <c r="AI223" s="118"/>
      <c r="AJ223" s="110"/>
      <c r="AK223" s="21"/>
    </row>
    <row r="224" spans="1:37" ht="30" customHeight="1" x14ac:dyDescent="0.25">
      <c r="A224" s="108"/>
      <c r="B224" s="109"/>
      <c r="C224" s="110"/>
      <c r="D224" s="110"/>
      <c r="E224" s="110"/>
      <c r="F224" s="54" t="s">
        <v>13</v>
      </c>
      <c r="G224" s="44">
        <f t="shared" si="66"/>
        <v>91054.99</v>
      </c>
      <c r="H224" s="44">
        <f t="shared" ref="H224:T224" si="70">SUM(H225:H227)</f>
        <v>0</v>
      </c>
      <c r="I224" s="44">
        <f t="shared" si="70"/>
        <v>0</v>
      </c>
      <c r="J224" s="44">
        <f t="shared" si="70"/>
        <v>0</v>
      </c>
      <c r="K224" s="44">
        <f t="shared" si="70"/>
        <v>0</v>
      </c>
      <c r="L224" s="44">
        <f t="shared" si="70"/>
        <v>0</v>
      </c>
      <c r="M224" s="44">
        <f t="shared" si="70"/>
        <v>0</v>
      </c>
      <c r="N224" s="44">
        <f t="shared" si="70"/>
        <v>0</v>
      </c>
      <c r="O224" s="44">
        <f t="shared" si="70"/>
        <v>51157.75</v>
      </c>
      <c r="P224" s="44">
        <f t="shared" si="70"/>
        <v>7304.44</v>
      </c>
      <c r="Q224" s="44">
        <f t="shared" si="70"/>
        <v>0</v>
      </c>
      <c r="R224" s="81">
        <f t="shared" si="70"/>
        <v>2592.8000000000002</v>
      </c>
      <c r="S224" s="44">
        <f t="shared" si="70"/>
        <v>15000</v>
      </c>
      <c r="T224" s="44">
        <f t="shared" si="70"/>
        <v>15000</v>
      </c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10"/>
      <c r="AF224" s="110"/>
      <c r="AG224" s="110"/>
      <c r="AH224" s="110"/>
      <c r="AI224" s="101"/>
      <c r="AJ224" s="110"/>
      <c r="AK224" s="21"/>
    </row>
    <row r="225" spans="1:37" ht="33" customHeight="1" x14ac:dyDescent="0.25">
      <c r="A225" s="108"/>
      <c r="B225" s="109"/>
      <c r="C225" s="110"/>
      <c r="D225" s="110"/>
      <c r="E225" s="110"/>
      <c r="F225" s="54" t="s">
        <v>14</v>
      </c>
      <c r="G225" s="44">
        <f t="shared" si="66"/>
        <v>91054.99</v>
      </c>
      <c r="H225" s="44">
        <v>0</v>
      </c>
      <c r="I225" s="44">
        <v>0</v>
      </c>
      <c r="J225" s="44">
        <v>0</v>
      </c>
      <c r="K225" s="44">
        <v>0</v>
      </c>
      <c r="L225" s="44">
        <v>0</v>
      </c>
      <c r="M225" s="44">
        <v>0</v>
      </c>
      <c r="N225" s="44">
        <v>0</v>
      </c>
      <c r="O225" s="44">
        <v>51157.75</v>
      </c>
      <c r="P225" s="44">
        <v>7304.44</v>
      </c>
      <c r="Q225" s="44">
        <v>0</v>
      </c>
      <c r="R225" s="81">
        <v>2592.8000000000002</v>
      </c>
      <c r="S225" s="44">
        <v>15000</v>
      </c>
      <c r="T225" s="44">
        <v>15000</v>
      </c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10"/>
      <c r="AF225" s="110"/>
      <c r="AG225" s="110"/>
      <c r="AH225" s="110"/>
      <c r="AI225" s="101"/>
      <c r="AJ225" s="110"/>
      <c r="AK225" s="21"/>
    </row>
    <row r="226" spans="1:37" ht="30" x14ac:dyDescent="0.25">
      <c r="A226" s="108"/>
      <c r="B226" s="109"/>
      <c r="C226" s="110"/>
      <c r="D226" s="110"/>
      <c r="E226" s="110"/>
      <c r="F226" s="54" t="s">
        <v>15</v>
      </c>
      <c r="G226" s="44">
        <f t="shared" si="66"/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44">
        <v>0</v>
      </c>
      <c r="N226" s="44">
        <v>0</v>
      </c>
      <c r="O226" s="44">
        <v>0</v>
      </c>
      <c r="P226" s="44">
        <v>0</v>
      </c>
      <c r="Q226" s="44">
        <v>0</v>
      </c>
      <c r="R226" s="81">
        <v>0</v>
      </c>
      <c r="S226" s="44">
        <v>0</v>
      </c>
      <c r="T226" s="44">
        <v>0</v>
      </c>
      <c r="U226" s="125"/>
      <c r="V226" s="125"/>
      <c r="W226" s="125"/>
      <c r="X226" s="125"/>
      <c r="Y226" s="125"/>
      <c r="Z226" s="125"/>
      <c r="AA226" s="125"/>
      <c r="AB226" s="125"/>
      <c r="AC226" s="125"/>
      <c r="AD226" s="125"/>
      <c r="AE226" s="110"/>
      <c r="AF226" s="110"/>
      <c r="AG226" s="110"/>
      <c r="AH226" s="110"/>
      <c r="AI226" s="101"/>
      <c r="AJ226" s="110"/>
      <c r="AK226" s="21"/>
    </row>
    <row r="227" spans="1:37" ht="30" x14ac:dyDescent="0.25">
      <c r="A227" s="108"/>
      <c r="B227" s="109"/>
      <c r="C227" s="110"/>
      <c r="D227" s="110"/>
      <c r="E227" s="110"/>
      <c r="F227" s="54" t="s">
        <v>16</v>
      </c>
      <c r="G227" s="44">
        <f t="shared" si="66"/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44">
        <v>0</v>
      </c>
      <c r="N227" s="44">
        <v>0</v>
      </c>
      <c r="O227" s="44">
        <v>0</v>
      </c>
      <c r="P227" s="44">
        <v>0</v>
      </c>
      <c r="Q227" s="44">
        <v>0</v>
      </c>
      <c r="R227" s="81">
        <v>0</v>
      </c>
      <c r="S227" s="44">
        <v>0</v>
      </c>
      <c r="T227" s="44">
        <v>0</v>
      </c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10"/>
      <c r="AF227" s="110"/>
      <c r="AG227" s="110"/>
      <c r="AH227" s="110"/>
      <c r="AI227" s="101"/>
      <c r="AJ227" s="110"/>
      <c r="AK227" s="21"/>
    </row>
    <row r="228" spans="1:37" x14ac:dyDescent="0.25">
      <c r="A228" s="108"/>
      <c r="B228" s="109"/>
      <c r="C228" s="110"/>
      <c r="D228" s="110"/>
      <c r="E228" s="110"/>
      <c r="F228" s="54" t="s">
        <v>17</v>
      </c>
      <c r="G228" s="44">
        <f t="shared" si="66"/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>
        <v>0</v>
      </c>
      <c r="R228" s="81">
        <v>0</v>
      </c>
      <c r="S228" s="44">
        <v>0</v>
      </c>
      <c r="T228" s="44">
        <v>0</v>
      </c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10"/>
      <c r="AF228" s="110"/>
      <c r="AG228" s="110"/>
      <c r="AH228" s="110"/>
      <c r="AI228" s="102"/>
      <c r="AJ228" s="110"/>
      <c r="AK228" s="21"/>
    </row>
    <row r="229" spans="1:37" ht="15" customHeight="1" x14ac:dyDescent="0.25">
      <c r="A229" s="108" t="s">
        <v>125</v>
      </c>
      <c r="B229" s="109" t="s">
        <v>178</v>
      </c>
      <c r="C229" s="110">
        <v>2016</v>
      </c>
      <c r="D229" s="110">
        <v>2026</v>
      </c>
      <c r="E229" s="110"/>
      <c r="F229" s="54" t="s">
        <v>12</v>
      </c>
      <c r="G229" s="44">
        <f t="shared" si="66"/>
        <v>730672</v>
      </c>
      <c r="H229" s="44">
        <f t="shared" ref="H229:T229" si="71">H230+H234</f>
        <v>0</v>
      </c>
      <c r="I229" s="44">
        <f t="shared" si="71"/>
        <v>0</v>
      </c>
      <c r="J229" s="44">
        <f t="shared" si="71"/>
        <v>218882</v>
      </c>
      <c r="K229" s="44">
        <f t="shared" si="71"/>
        <v>194644</v>
      </c>
      <c r="L229" s="44">
        <f t="shared" si="71"/>
        <v>210480</v>
      </c>
      <c r="M229" s="44">
        <f t="shared" si="71"/>
        <v>86666</v>
      </c>
      <c r="N229" s="44">
        <f t="shared" si="71"/>
        <v>0</v>
      </c>
      <c r="O229" s="44">
        <f t="shared" si="71"/>
        <v>0</v>
      </c>
      <c r="P229" s="44">
        <f t="shared" si="71"/>
        <v>0</v>
      </c>
      <c r="Q229" s="44">
        <f t="shared" si="71"/>
        <v>0</v>
      </c>
      <c r="R229" s="81">
        <f t="shared" si="71"/>
        <v>0</v>
      </c>
      <c r="S229" s="44">
        <f t="shared" si="71"/>
        <v>10000</v>
      </c>
      <c r="T229" s="44">
        <f t="shared" si="71"/>
        <v>10000</v>
      </c>
      <c r="U229" s="125" t="s">
        <v>144</v>
      </c>
      <c r="V229" s="125" t="s">
        <v>145</v>
      </c>
      <c r="W229" s="125"/>
      <c r="X229" s="125"/>
      <c r="Y229" s="125"/>
      <c r="Z229" s="125"/>
      <c r="AA229" s="125"/>
      <c r="AB229" s="125"/>
      <c r="AC229" s="125"/>
      <c r="AD229" s="125"/>
      <c r="AE229" s="110"/>
      <c r="AF229" s="110"/>
      <c r="AG229" s="110">
        <v>100</v>
      </c>
      <c r="AH229" s="110">
        <v>100</v>
      </c>
      <c r="AI229" s="118"/>
      <c r="AJ229" s="110"/>
      <c r="AK229" s="21"/>
    </row>
    <row r="230" spans="1:37" ht="30" customHeight="1" x14ac:dyDescent="0.25">
      <c r="A230" s="108"/>
      <c r="B230" s="109"/>
      <c r="C230" s="110"/>
      <c r="D230" s="110"/>
      <c r="E230" s="110"/>
      <c r="F230" s="54" t="s">
        <v>13</v>
      </c>
      <c r="G230" s="44">
        <f t="shared" si="66"/>
        <v>730672</v>
      </c>
      <c r="H230" s="44">
        <f t="shared" ref="H230:T230" si="72">SUM(H231:H233)</f>
        <v>0</v>
      </c>
      <c r="I230" s="44">
        <f t="shared" si="72"/>
        <v>0</v>
      </c>
      <c r="J230" s="44">
        <f t="shared" si="72"/>
        <v>218882</v>
      </c>
      <c r="K230" s="44">
        <f t="shared" si="72"/>
        <v>194644</v>
      </c>
      <c r="L230" s="44">
        <f t="shared" si="72"/>
        <v>210480</v>
      </c>
      <c r="M230" s="44">
        <f t="shared" si="72"/>
        <v>86666</v>
      </c>
      <c r="N230" s="44">
        <f t="shared" si="72"/>
        <v>0</v>
      </c>
      <c r="O230" s="44">
        <f t="shared" si="72"/>
        <v>0</v>
      </c>
      <c r="P230" s="44">
        <f t="shared" si="72"/>
        <v>0</v>
      </c>
      <c r="Q230" s="44">
        <f t="shared" si="72"/>
        <v>0</v>
      </c>
      <c r="R230" s="81">
        <f t="shared" si="72"/>
        <v>0</v>
      </c>
      <c r="S230" s="44">
        <f t="shared" si="72"/>
        <v>10000</v>
      </c>
      <c r="T230" s="44">
        <f t="shared" si="72"/>
        <v>10000</v>
      </c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10"/>
      <c r="AF230" s="110"/>
      <c r="AG230" s="110"/>
      <c r="AH230" s="110"/>
      <c r="AI230" s="101"/>
      <c r="AJ230" s="110"/>
      <c r="AK230" s="21"/>
    </row>
    <row r="231" spans="1:37" ht="30" x14ac:dyDescent="0.25">
      <c r="A231" s="108"/>
      <c r="B231" s="109"/>
      <c r="C231" s="110"/>
      <c r="D231" s="110"/>
      <c r="E231" s="110"/>
      <c r="F231" s="54" t="s">
        <v>14</v>
      </c>
      <c r="G231" s="44">
        <f t="shared" si="66"/>
        <v>730672</v>
      </c>
      <c r="H231" s="44">
        <v>0</v>
      </c>
      <c r="I231" s="44">
        <v>0</v>
      </c>
      <c r="J231" s="44">
        <v>218882</v>
      </c>
      <c r="K231" s="44">
        <v>194644</v>
      </c>
      <c r="L231" s="44">
        <v>210480</v>
      </c>
      <c r="M231" s="44">
        <v>86666</v>
      </c>
      <c r="N231" s="44">
        <v>0</v>
      </c>
      <c r="O231" s="44">
        <v>0</v>
      </c>
      <c r="P231" s="44">
        <v>0</v>
      </c>
      <c r="Q231" s="44">
        <v>0</v>
      </c>
      <c r="R231" s="81">
        <v>0</v>
      </c>
      <c r="S231" s="44">
        <v>10000</v>
      </c>
      <c r="T231" s="44">
        <v>10000</v>
      </c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10"/>
      <c r="AF231" s="110"/>
      <c r="AG231" s="110"/>
      <c r="AH231" s="110"/>
      <c r="AI231" s="101"/>
      <c r="AJ231" s="110"/>
      <c r="AK231" s="21"/>
    </row>
    <row r="232" spans="1:37" ht="30" x14ac:dyDescent="0.25">
      <c r="A232" s="108"/>
      <c r="B232" s="109"/>
      <c r="C232" s="110"/>
      <c r="D232" s="110"/>
      <c r="E232" s="110"/>
      <c r="F232" s="54" t="s">
        <v>15</v>
      </c>
      <c r="G232" s="44">
        <f t="shared" si="66"/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44">
        <v>0</v>
      </c>
      <c r="R232" s="81">
        <v>0</v>
      </c>
      <c r="S232" s="44">
        <v>0</v>
      </c>
      <c r="T232" s="44">
        <v>0</v>
      </c>
      <c r="U232" s="125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10"/>
      <c r="AF232" s="110"/>
      <c r="AG232" s="110"/>
      <c r="AH232" s="110"/>
      <c r="AI232" s="101"/>
      <c r="AJ232" s="110"/>
      <c r="AK232" s="21"/>
    </row>
    <row r="233" spans="1:37" ht="30" x14ac:dyDescent="0.25">
      <c r="A233" s="108"/>
      <c r="B233" s="109"/>
      <c r="C233" s="110"/>
      <c r="D233" s="110"/>
      <c r="E233" s="110"/>
      <c r="F233" s="54" t="s">
        <v>16</v>
      </c>
      <c r="G233" s="44">
        <f t="shared" si="66"/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44">
        <v>0</v>
      </c>
      <c r="R233" s="81">
        <v>0</v>
      </c>
      <c r="S233" s="44">
        <v>0</v>
      </c>
      <c r="T233" s="44">
        <v>0</v>
      </c>
      <c r="U233" s="125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10"/>
      <c r="AF233" s="110"/>
      <c r="AG233" s="110"/>
      <c r="AH233" s="110"/>
      <c r="AI233" s="101"/>
      <c r="AJ233" s="110"/>
      <c r="AK233" s="21"/>
    </row>
    <row r="234" spans="1:37" x14ac:dyDescent="0.25">
      <c r="A234" s="108"/>
      <c r="B234" s="109"/>
      <c r="C234" s="110"/>
      <c r="D234" s="110"/>
      <c r="E234" s="110"/>
      <c r="F234" s="54" t="s">
        <v>17</v>
      </c>
      <c r="G234" s="44">
        <f t="shared" si="66"/>
        <v>0</v>
      </c>
      <c r="H234" s="44">
        <v>0</v>
      </c>
      <c r="I234" s="44">
        <v>0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v>0</v>
      </c>
      <c r="Q234" s="44">
        <v>0</v>
      </c>
      <c r="R234" s="81">
        <v>0</v>
      </c>
      <c r="S234" s="44">
        <v>0</v>
      </c>
      <c r="T234" s="44">
        <v>0</v>
      </c>
      <c r="U234" s="125"/>
      <c r="V234" s="125"/>
      <c r="W234" s="125"/>
      <c r="X234" s="125"/>
      <c r="Y234" s="125"/>
      <c r="Z234" s="125"/>
      <c r="AA234" s="125"/>
      <c r="AB234" s="125"/>
      <c r="AC234" s="125"/>
      <c r="AD234" s="125"/>
      <c r="AE234" s="110"/>
      <c r="AF234" s="110"/>
      <c r="AG234" s="110"/>
      <c r="AH234" s="110"/>
      <c r="AI234" s="102"/>
      <c r="AJ234" s="110"/>
      <c r="AK234" s="21"/>
    </row>
    <row r="235" spans="1:37" x14ac:dyDescent="0.25">
      <c r="A235" s="108" t="s">
        <v>169</v>
      </c>
      <c r="B235" s="109" t="s">
        <v>179</v>
      </c>
      <c r="C235" s="110">
        <v>2021</v>
      </c>
      <c r="D235" s="110">
        <v>2026</v>
      </c>
      <c r="E235" s="110"/>
      <c r="F235" s="54" t="s">
        <v>12</v>
      </c>
      <c r="G235" s="44">
        <f t="shared" si="66"/>
        <v>29853</v>
      </c>
      <c r="H235" s="44">
        <f t="shared" ref="H235:T235" si="73">H236+H240</f>
        <v>0</v>
      </c>
      <c r="I235" s="44">
        <f t="shared" si="73"/>
        <v>0</v>
      </c>
      <c r="J235" s="44">
        <f t="shared" si="73"/>
        <v>0</v>
      </c>
      <c r="K235" s="44">
        <f t="shared" si="73"/>
        <v>0</v>
      </c>
      <c r="L235" s="44">
        <f t="shared" si="73"/>
        <v>0</v>
      </c>
      <c r="M235" s="44">
        <f t="shared" si="73"/>
        <v>0</v>
      </c>
      <c r="N235" s="44">
        <f t="shared" si="73"/>
        <v>0</v>
      </c>
      <c r="O235" s="44">
        <f t="shared" si="73"/>
        <v>29853</v>
      </c>
      <c r="P235" s="44">
        <f t="shared" si="73"/>
        <v>0</v>
      </c>
      <c r="Q235" s="44">
        <f t="shared" si="73"/>
        <v>0</v>
      </c>
      <c r="R235" s="81">
        <f t="shared" si="73"/>
        <v>0</v>
      </c>
      <c r="S235" s="44">
        <f t="shared" si="73"/>
        <v>0</v>
      </c>
      <c r="T235" s="44">
        <f t="shared" si="73"/>
        <v>0</v>
      </c>
      <c r="U235" s="125" t="s">
        <v>144</v>
      </c>
      <c r="V235" s="125" t="s">
        <v>145</v>
      </c>
      <c r="W235" s="125"/>
      <c r="X235" s="125"/>
      <c r="Y235" s="125"/>
      <c r="Z235" s="125"/>
      <c r="AA235" s="125"/>
      <c r="AB235" s="125"/>
      <c r="AC235" s="125"/>
      <c r="AD235" s="125"/>
      <c r="AE235" s="110"/>
      <c r="AF235" s="110"/>
      <c r="AG235" s="110"/>
      <c r="AH235" s="110"/>
      <c r="AI235" s="118"/>
      <c r="AJ235" s="110"/>
      <c r="AK235" s="21"/>
    </row>
    <row r="236" spans="1:37" ht="30" x14ac:dyDescent="0.25">
      <c r="A236" s="108"/>
      <c r="B236" s="109"/>
      <c r="C236" s="110"/>
      <c r="D236" s="110"/>
      <c r="E236" s="110"/>
      <c r="F236" s="54" t="s">
        <v>13</v>
      </c>
      <c r="G236" s="44">
        <f t="shared" si="66"/>
        <v>29853</v>
      </c>
      <c r="H236" s="44">
        <f>SUM(H237:H239)</f>
        <v>0</v>
      </c>
      <c r="I236" s="44">
        <f t="shared" ref="I236:R236" si="74">SUM(I237:I239)</f>
        <v>0</v>
      </c>
      <c r="J236" s="44">
        <f t="shared" si="74"/>
        <v>0</v>
      </c>
      <c r="K236" s="44">
        <f t="shared" si="74"/>
        <v>0</v>
      </c>
      <c r="L236" s="44">
        <f t="shared" si="74"/>
        <v>0</v>
      </c>
      <c r="M236" s="44">
        <f t="shared" si="74"/>
        <v>0</v>
      </c>
      <c r="N236" s="44">
        <f t="shared" si="74"/>
        <v>0</v>
      </c>
      <c r="O236" s="44">
        <f t="shared" si="74"/>
        <v>29853</v>
      </c>
      <c r="P236" s="44">
        <f t="shared" si="74"/>
        <v>0</v>
      </c>
      <c r="Q236" s="44">
        <f t="shared" si="74"/>
        <v>0</v>
      </c>
      <c r="R236" s="81">
        <f t="shared" si="74"/>
        <v>0</v>
      </c>
      <c r="S236" s="44">
        <f>SUM(S237:S239)</f>
        <v>0</v>
      </c>
      <c r="T236" s="44">
        <f>SUM(T237:T239)</f>
        <v>0</v>
      </c>
      <c r="U236" s="125"/>
      <c r="V236" s="125"/>
      <c r="W236" s="125"/>
      <c r="X236" s="125"/>
      <c r="Y236" s="125"/>
      <c r="Z236" s="125"/>
      <c r="AA236" s="125"/>
      <c r="AB236" s="125"/>
      <c r="AC236" s="125"/>
      <c r="AD236" s="125"/>
      <c r="AE236" s="110"/>
      <c r="AF236" s="110"/>
      <c r="AG236" s="110"/>
      <c r="AH236" s="110"/>
      <c r="AI236" s="101"/>
      <c r="AJ236" s="110"/>
      <c r="AK236" s="21"/>
    </row>
    <row r="237" spans="1:37" ht="30" x14ac:dyDescent="0.25">
      <c r="A237" s="108"/>
      <c r="B237" s="109"/>
      <c r="C237" s="110"/>
      <c r="D237" s="110"/>
      <c r="E237" s="110"/>
      <c r="F237" s="54" t="s">
        <v>14</v>
      </c>
      <c r="G237" s="44">
        <f t="shared" si="66"/>
        <v>29853</v>
      </c>
      <c r="H237" s="44">
        <v>0</v>
      </c>
      <c r="I237" s="44">
        <v>0</v>
      </c>
      <c r="J237" s="44">
        <v>0</v>
      </c>
      <c r="K237" s="44">
        <v>0</v>
      </c>
      <c r="L237" s="44">
        <v>0</v>
      </c>
      <c r="M237" s="44">
        <v>0</v>
      </c>
      <c r="N237" s="44">
        <v>0</v>
      </c>
      <c r="O237" s="44">
        <v>29853</v>
      </c>
      <c r="P237" s="44">
        <v>0</v>
      </c>
      <c r="Q237" s="44">
        <v>0</v>
      </c>
      <c r="R237" s="81">
        <v>0</v>
      </c>
      <c r="S237" s="44">
        <v>0</v>
      </c>
      <c r="T237" s="44">
        <v>0</v>
      </c>
      <c r="U237" s="125"/>
      <c r="V237" s="125"/>
      <c r="W237" s="125"/>
      <c r="X237" s="125"/>
      <c r="Y237" s="125"/>
      <c r="Z237" s="125"/>
      <c r="AA237" s="125"/>
      <c r="AB237" s="125"/>
      <c r="AC237" s="125"/>
      <c r="AD237" s="125"/>
      <c r="AE237" s="110"/>
      <c r="AF237" s="110"/>
      <c r="AG237" s="110"/>
      <c r="AH237" s="110"/>
      <c r="AI237" s="101"/>
      <c r="AJ237" s="110"/>
      <c r="AK237" s="21"/>
    </row>
    <row r="238" spans="1:37" ht="30" x14ac:dyDescent="0.25">
      <c r="A238" s="108"/>
      <c r="B238" s="109"/>
      <c r="C238" s="110"/>
      <c r="D238" s="110"/>
      <c r="E238" s="110"/>
      <c r="F238" s="54" t="s">
        <v>15</v>
      </c>
      <c r="G238" s="44">
        <f t="shared" si="66"/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4">
        <v>0</v>
      </c>
      <c r="O238" s="44">
        <v>0</v>
      </c>
      <c r="P238" s="44">
        <v>0</v>
      </c>
      <c r="Q238" s="44">
        <v>0</v>
      </c>
      <c r="R238" s="81">
        <v>0</v>
      </c>
      <c r="S238" s="44">
        <v>0</v>
      </c>
      <c r="T238" s="44">
        <v>0</v>
      </c>
      <c r="U238" s="125"/>
      <c r="V238" s="125"/>
      <c r="W238" s="125"/>
      <c r="X238" s="125"/>
      <c r="Y238" s="125"/>
      <c r="Z238" s="125"/>
      <c r="AA238" s="125"/>
      <c r="AB238" s="125"/>
      <c r="AC238" s="125"/>
      <c r="AD238" s="125"/>
      <c r="AE238" s="110"/>
      <c r="AF238" s="110"/>
      <c r="AG238" s="110"/>
      <c r="AH238" s="110"/>
      <c r="AI238" s="101"/>
      <c r="AJ238" s="110"/>
      <c r="AK238" s="21"/>
    </row>
    <row r="239" spans="1:37" ht="30" x14ac:dyDescent="0.25">
      <c r="A239" s="108"/>
      <c r="B239" s="109"/>
      <c r="C239" s="110"/>
      <c r="D239" s="110"/>
      <c r="E239" s="110"/>
      <c r="F239" s="54" t="s">
        <v>16</v>
      </c>
      <c r="G239" s="44">
        <f t="shared" si="66"/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>
        <v>0</v>
      </c>
      <c r="P239" s="44">
        <v>0</v>
      </c>
      <c r="Q239" s="44">
        <v>0</v>
      </c>
      <c r="R239" s="81">
        <v>0</v>
      </c>
      <c r="S239" s="44">
        <v>0</v>
      </c>
      <c r="T239" s="44">
        <v>0</v>
      </c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10"/>
      <c r="AF239" s="110"/>
      <c r="AG239" s="110"/>
      <c r="AH239" s="110"/>
      <c r="AI239" s="101"/>
      <c r="AJ239" s="110"/>
      <c r="AK239" s="21"/>
    </row>
    <row r="240" spans="1:37" x14ac:dyDescent="0.25">
      <c r="A240" s="108"/>
      <c r="B240" s="109"/>
      <c r="C240" s="110"/>
      <c r="D240" s="110"/>
      <c r="E240" s="110"/>
      <c r="F240" s="54" t="s">
        <v>17</v>
      </c>
      <c r="G240" s="44">
        <f t="shared" si="66"/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44">
        <v>0</v>
      </c>
      <c r="R240" s="81">
        <v>0</v>
      </c>
      <c r="S240" s="44">
        <v>0</v>
      </c>
      <c r="T240" s="44">
        <v>0</v>
      </c>
      <c r="U240" s="125"/>
      <c r="V240" s="125"/>
      <c r="W240" s="125"/>
      <c r="X240" s="125"/>
      <c r="Y240" s="125"/>
      <c r="Z240" s="125"/>
      <c r="AA240" s="125"/>
      <c r="AB240" s="125"/>
      <c r="AC240" s="125"/>
      <c r="AD240" s="125"/>
      <c r="AE240" s="110"/>
      <c r="AF240" s="110"/>
      <c r="AG240" s="110"/>
      <c r="AH240" s="110"/>
      <c r="AI240" s="102"/>
      <c r="AJ240" s="110"/>
      <c r="AK240" s="21"/>
    </row>
    <row r="241" spans="1:37" x14ac:dyDescent="0.25">
      <c r="A241" s="122" t="s">
        <v>183</v>
      </c>
      <c r="B241" s="123" t="s">
        <v>184</v>
      </c>
      <c r="C241" s="118">
        <v>2024</v>
      </c>
      <c r="D241" s="118">
        <v>2024</v>
      </c>
      <c r="E241" s="118"/>
      <c r="F241" s="78" t="s">
        <v>12</v>
      </c>
      <c r="G241" s="81">
        <f>Q241+R241+S241+T241</f>
        <v>1365000</v>
      </c>
      <c r="H241" s="81"/>
      <c r="I241" s="81"/>
      <c r="J241" s="81"/>
      <c r="K241" s="81"/>
      <c r="L241" s="81"/>
      <c r="M241" s="81"/>
      <c r="N241" s="81"/>
      <c r="O241" s="81"/>
      <c r="P241" s="81"/>
      <c r="Q241" s="81">
        <v>0</v>
      </c>
      <c r="R241" s="81">
        <f>R242</f>
        <v>1365000</v>
      </c>
      <c r="S241" s="81"/>
      <c r="T241" s="81">
        <v>0</v>
      </c>
      <c r="U241" s="124" t="s">
        <v>144</v>
      </c>
      <c r="V241" s="124" t="s">
        <v>145</v>
      </c>
      <c r="W241" s="78"/>
      <c r="X241" s="78"/>
      <c r="Y241" s="78"/>
      <c r="Z241" s="78"/>
      <c r="AA241" s="78"/>
      <c r="AB241" s="78"/>
      <c r="AC241" s="78"/>
      <c r="AD241" s="78"/>
      <c r="AE241" s="75"/>
      <c r="AF241" s="75"/>
      <c r="AG241" s="118"/>
      <c r="AH241" s="118"/>
      <c r="AI241" s="117"/>
      <c r="AJ241" s="118"/>
      <c r="AK241" s="21"/>
    </row>
    <row r="242" spans="1:37" ht="30" x14ac:dyDescent="0.25">
      <c r="A242" s="155"/>
      <c r="B242" s="157"/>
      <c r="C242" s="155"/>
      <c r="D242" s="155"/>
      <c r="E242" s="155"/>
      <c r="F242" s="78" t="s">
        <v>13</v>
      </c>
      <c r="G242" s="81">
        <f t="shared" ref="G242:G246" si="75">Q242+R242+S242+T242</f>
        <v>1365000</v>
      </c>
      <c r="H242" s="81"/>
      <c r="I242" s="81"/>
      <c r="J242" s="81"/>
      <c r="K242" s="81"/>
      <c r="L242" s="81"/>
      <c r="M242" s="81"/>
      <c r="N242" s="81"/>
      <c r="O242" s="81"/>
      <c r="P242" s="81"/>
      <c r="Q242" s="81">
        <v>0</v>
      </c>
      <c r="R242" s="81">
        <f>R243+R244</f>
        <v>1365000</v>
      </c>
      <c r="S242" s="81">
        <v>0</v>
      </c>
      <c r="T242" s="81">
        <v>0</v>
      </c>
      <c r="U242" s="159"/>
      <c r="V242" s="159"/>
      <c r="W242" s="78"/>
      <c r="X242" s="78"/>
      <c r="Y242" s="78"/>
      <c r="Z242" s="78"/>
      <c r="AA242" s="78"/>
      <c r="AB242" s="78"/>
      <c r="AC242" s="78"/>
      <c r="AD242" s="78"/>
      <c r="AE242" s="75"/>
      <c r="AF242" s="75"/>
      <c r="AG242" s="155"/>
      <c r="AH242" s="155"/>
      <c r="AI242" s="155"/>
      <c r="AJ242" s="155"/>
      <c r="AK242" s="21"/>
    </row>
    <row r="243" spans="1:37" ht="30" x14ac:dyDescent="0.25">
      <c r="A243" s="155"/>
      <c r="B243" s="157"/>
      <c r="C243" s="155"/>
      <c r="D243" s="155"/>
      <c r="E243" s="155"/>
      <c r="F243" s="78" t="s">
        <v>14</v>
      </c>
      <c r="G243" s="81">
        <f t="shared" si="75"/>
        <v>0</v>
      </c>
      <c r="H243" s="81"/>
      <c r="I243" s="81"/>
      <c r="J243" s="81"/>
      <c r="K243" s="81"/>
      <c r="L243" s="81"/>
      <c r="M243" s="81"/>
      <c r="N243" s="81"/>
      <c r="O243" s="81"/>
      <c r="P243" s="81"/>
      <c r="Q243" s="81">
        <v>0</v>
      </c>
      <c r="R243" s="81">
        <v>0</v>
      </c>
      <c r="S243" s="81">
        <v>0</v>
      </c>
      <c r="T243" s="81">
        <v>0</v>
      </c>
      <c r="U243" s="159"/>
      <c r="V243" s="159"/>
      <c r="W243" s="78"/>
      <c r="X243" s="78"/>
      <c r="Y243" s="78"/>
      <c r="Z243" s="78"/>
      <c r="AA243" s="78"/>
      <c r="AB243" s="78"/>
      <c r="AC243" s="78"/>
      <c r="AD243" s="78"/>
      <c r="AE243" s="75"/>
      <c r="AF243" s="75"/>
      <c r="AG243" s="155"/>
      <c r="AH243" s="155"/>
      <c r="AI243" s="155"/>
      <c r="AJ243" s="155"/>
      <c r="AK243" s="21"/>
    </row>
    <row r="244" spans="1:37" ht="30" x14ac:dyDescent="0.25">
      <c r="A244" s="155"/>
      <c r="B244" s="157"/>
      <c r="C244" s="155"/>
      <c r="D244" s="155"/>
      <c r="E244" s="155"/>
      <c r="F244" s="78" t="s">
        <v>15</v>
      </c>
      <c r="G244" s="81">
        <f t="shared" si="75"/>
        <v>1365000</v>
      </c>
      <c r="H244" s="81"/>
      <c r="I244" s="81"/>
      <c r="J244" s="81"/>
      <c r="K244" s="81"/>
      <c r="L244" s="81"/>
      <c r="M244" s="81"/>
      <c r="N244" s="81"/>
      <c r="O244" s="81"/>
      <c r="P244" s="81"/>
      <c r="Q244" s="81">
        <v>0</v>
      </c>
      <c r="R244" s="81">
        <v>1365000</v>
      </c>
      <c r="S244" s="81">
        <v>0</v>
      </c>
      <c r="T244" s="81">
        <v>0</v>
      </c>
      <c r="U244" s="159"/>
      <c r="V244" s="159"/>
      <c r="W244" s="78"/>
      <c r="X244" s="78"/>
      <c r="Y244" s="78"/>
      <c r="Z244" s="78"/>
      <c r="AA244" s="78"/>
      <c r="AB244" s="78"/>
      <c r="AC244" s="78"/>
      <c r="AD244" s="78"/>
      <c r="AE244" s="75"/>
      <c r="AF244" s="75"/>
      <c r="AG244" s="155"/>
      <c r="AH244" s="155"/>
      <c r="AI244" s="155"/>
      <c r="AJ244" s="155"/>
      <c r="AK244" s="21"/>
    </row>
    <row r="245" spans="1:37" ht="30" x14ac:dyDescent="0.25">
      <c r="A245" s="155"/>
      <c r="B245" s="157"/>
      <c r="C245" s="155"/>
      <c r="D245" s="155"/>
      <c r="E245" s="155"/>
      <c r="F245" s="78" t="s">
        <v>16</v>
      </c>
      <c r="G245" s="81">
        <f t="shared" si="75"/>
        <v>0</v>
      </c>
      <c r="H245" s="81"/>
      <c r="I245" s="81"/>
      <c r="J245" s="81"/>
      <c r="K245" s="81"/>
      <c r="L245" s="81"/>
      <c r="M245" s="81"/>
      <c r="N245" s="81"/>
      <c r="O245" s="81"/>
      <c r="P245" s="81"/>
      <c r="Q245" s="81">
        <v>0</v>
      </c>
      <c r="R245" s="81">
        <v>0</v>
      </c>
      <c r="S245" s="81">
        <v>0</v>
      </c>
      <c r="T245" s="81">
        <v>0</v>
      </c>
      <c r="U245" s="159"/>
      <c r="V245" s="159"/>
      <c r="W245" s="78"/>
      <c r="X245" s="78"/>
      <c r="Y245" s="78"/>
      <c r="Z245" s="78"/>
      <c r="AA245" s="78"/>
      <c r="AB245" s="78"/>
      <c r="AC245" s="78"/>
      <c r="AD245" s="78"/>
      <c r="AE245" s="75"/>
      <c r="AF245" s="75"/>
      <c r="AG245" s="155"/>
      <c r="AH245" s="155"/>
      <c r="AI245" s="155"/>
      <c r="AJ245" s="155"/>
      <c r="AK245" s="21"/>
    </row>
    <row r="246" spans="1:37" x14ac:dyDescent="0.25">
      <c r="A246" s="155"/>
      <c r="B246" s="157"/>
      <c r="C246" s="155"/>
      <c r="D246" s="155"/>
      <c r="E246" s="155"/>
      <c r="F246" s="78" t="s">
        <v>17</v>
      </c>
      <c r="G246" s="81">
        <f t="shared" si="75"/>
        <v>0</v>
      </c>
      <c r="H246" s="81"/>
      <c r="I246" s="81"/>
      <c r="J246" s="81"/>
      <c r="K246" s="81"/>
      <c r="L246" s="81"/>
      <c r="M246" s="81"/>
      <c r="N246" s="81"/>
      <c r="O246" s="81"/>
      <c r="P246" s="81"/>
      <c r="Q246" s="81">
        <v>0</v>
      </c>
      <c r="R246" s="81">
        <v>0</v>
      </c>
      <c r="S246" s="81">
        <v>0</v>
      </c>
      <c r="T246" s="81">
        <v>0</v>
      </c>
      <c r="U246" s="160"/>
      <c r="V246" s="160"/>
      <c r="W246" s="78"/>
      <c r="X246" s="78"/>
      <c r="Y246" s="78"/>
      <c r="Z246" s="78"/>
      <c r="AA246" s="78"/>
      <c r="AB246" s="78"/>
      <c r="AC246" s="78"/>
      <c r="AD246" s="78"/>
      <c r="AE246" s="75"/>
      <c r="AF246" s="75"/>
      <c r="AG246" s="156"/>
      <c r="AH246" s="156"/>
      <c r="AI246" s="155"/>
      <c r="AJ246" s="156"/>
      <c r="AK246" s="21"/>
    </row>
    <row r="247" spans="1:37" x14ac:dyDescent="0.25">
      <c r="A247" s="156"/>
      <c r="B247" s="158"/>
      <c r="C247" s="156"/>
      <c r="D247" s="156"/>
      <c r="E247" s="156"/>
      <c r="F247" s="78"/>
      <c r="G247" s="81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5"/>
      <c r="AF247" s="75"/>
      <c r="AG247" s="75"/>
      <c r="AH247" s="75"/>
      <c r="AI247" s="77"/>
      <c r="AJ247" s="75"/>
      <c r="AK247" s="21"/>
    </row>
    <row r="248" spans="1:37" s="65" customFormat="1" x14ac:dyDescent="0.25">
      <c r="A248" s="164" t="s">
        <v>37</v>
      </c>
      <c r="B248" s="164"/>
      <c r="C248" s="164"/>
      <c r="D248" s="164"/>
      <c r="E248" s="164"/>
      <c r="F248" s="62" t="s">
        <v>12</v>
      </c>
      <c r="G248" s="63">
        <f t="shared" ref="G248:T248" si="76">G169</f>
        <v>92828682.270000011</v>
      </c>
      <c r="H248" s="63">
        <f t="shared" si="76"/>
        <v>5788781.0300000003</v>
      </c>
      <c r="I248" s="63">
        <f t="shared" si="76"/>
        <v>7020791.6500000004</v>
      </c>
      <c r="J248" s="63">
        <f t="shared" si="76"/>
        <v>5424287.7599999998</v>
      </c>
      <c r="K248" s="63">
        <f t="shared" si="76"/>
        <v>5814410.1899999995</v>
      </c>
      <c r="L248" s="63">
        <f t="shared" si="76"/>
        <v>6018063.3899999997</v>
      </c>
      <c r="M248" s="63">
        <f t="shared" si="76"/>
        <v>6750424.5499999998</v>
      </c>
      <c r="N248" s="63">
        <f t="shared" si="76"/>
        <v>7978563.7600000007</v>
      </c>
      <c r="O248" s="63">
        <f t="shared" si="76"/>
        <v>7164503.5900000017</v>
      </c>
      <c r="P248" s="63">
        <f t="shared" si="76"/>
        <v>7381596.8400000008</v>
      </c>
      <c r="Q248" s="63">
        <f t="shared" si="76"/>
        <v>7758608.79</v>
      </c>
      <c r="R248" s="82">
        <f t="shared" si="76"/>
        <v>13039981.850000001</v>
      </c>
      <c r="S248" s="63">
        <f t="shared" si="76"/>
        <v>6517633.0999999996</v>
      </c>
      <c r="T248" s="63">
        <f t="shared" si="76"/>
        <v>6372462.2699999996</v>
      </c>
      <c r="U248" s="164"/>
      <c r="V248" s="164"/>
      <c r="W248" s="164"/>
      <c r="X248" s="164"/>
      <c r="Y248" s="164"/>
      <c r="Z248" s="164"/>
      <c r="AA248" s="164"/>
      <c r="AB248" s="164"/>
      <c r="AC248" s="164"/>
      <c r="AD248" s="164"/>
      <c r="AE248" s="164"/>
      <c r="AF248" s="164"/>
      <c r="AG248" s="164"/>
      <c r="AH248" s="164"/>
      <c r="AI248" s="165"/>
      <c r="AJ248" s="164"/>
      <c r="AK248" s="64"/>
    </row>
    <row r="249" spans="1:37" s="65" customFormat="1" ht="30" customHeight="1" x14ac:dyDescent="0.25">
      <c r="A249" s="164"/>
      <c r="B249" s="164"/>
      <c r="C249" s="164"/>
      <c r="D249" s="164"/>
      <c r="E249" s="164"/>
      <c r="F249" s="62" t="s">
        <v>13</v>
      </c>
      <c r="G249" s="63">
        <f t="shared" ref="G249:T249" si="77">G170</f>
        <v>92828682.270000011</v>
      </c>
      <c r="H249" s="63">
        <f t="shared" si="77"/>
        <v>5788781.0300000003</v>
      </c>
      <c r="I249" s="63">
        <f t="shared" si="77"/>
        <v>7020791.6500000004</v>
      </c>
      <c r="J249" s="63">
        <f t="shared" si="77"/>
        <v>5424287.7599999998</v>
      </c>
      <c r="K249" s="63">
        <f t="shared" si="77"/>
        <v>5814410.1899999995</v>
      </c>
      <c r="L249" s="63">
        <f t="shared" si="77"/>
        <v>6018063.3899999997</v>
      </c>
      <c r="M249" s="63">
        <f t="shared" si="77"/>
        <v>6750424.5499999998</v>
      </c>
      <c r="N249" s="63">
        <f t="shared" si="77"/>
        <v>7978563.7600000007</v>
      </c>
      <c r="O249" s="63">
        <f t="shared" si="77"/>
        <v>7164503.5900000017</v>
      </c>
      <c r="P249" s="63">
        <f t="shared" si="77"/>
        <v>7381596.8400000008</v>
      </c>
      <c r="Q249" s="63">
        <f t="shared" si="77"/>
        <v>7758608.79</v>
      </c>
      <c r="R249" s="82">
        <f t="shared" si="77"/>
        <v>13039981.850000001</v>
      </c>
      <c r="S249" s="63">
        <f t="shared" si="77"/>
        <v>6517633.0999999996</v>
      </c>
      <c r="T249" s="63">
        <f t="shared" si="77"/>
        <v>6372462.2699999996</v>
      </c>
      <c r="U249" s="164"/>
      <c r="V249" s="164"/>
      <c r="W249" s="164"/>
      <c r="X249" s="164"/>
      <c r="Y249" s="164"/>
      <c r="Z249" s="164"/>
      <c r="AA249" s="164"/>
      <c r="AB249" s="164"/>
      <c r="AC249" s="164"/>
      <c r="AD249" s="164"/>
      <c r="AE249" s="164"/>
      <c r="AF249" s="164"/>
      <c r="AG249" s="164"/>
      <c r="AH249" s="164"/>
      <c r="AI249" s="166"/>
      <c r="AJ249" s="164"/>
      <c r="AK249" s="64"/>
    </row>
    <row r="250" spans="1:37" s="65" customFormat="1" ht="28.5" x14ac:dyDescent="0.25">
      <c r="A250" s="164"/>
      <c r="B250" s="164"/>
      <c r="C250" s="164"/>
      <c r="D250" s="164"/>
      <c r="E250" s="164"/>
      <c r="F250" s="62" t="s">
        <v>14</v>
      </c>
      <c r="G250" s="63">
        <f t="shared" ref="G250:T250" si="78">G171</f>
        <v>78779114.060000017</v>
      </c>
      <c r="H250" s="63">
        <f t="shared" si="78"/>
        <v>5687676.0300000003</v>
      </c>
      <c r="I250" s="63">
        <f t="shared" si="78"/>
        <v>6907738.6500000004</v>
      </c>
      <c r="J250" s="63">
        <f t="shared" si="78"/>
        <v>5319594.76</v>
      </c>
      <c r="K250" s="63">
        <f t="shared" si="78"/>
        <v>5713228.1899999995</v>
      </c>
      <c r="L250" s="63">
        <f t="shared" si="78"/>
        <v>5902325.3899999997</v>
      </c>
      <c r="M250" s="63">
        <f t="shared" si="78"/>
        <v>1979038.17</v>
      </c>
      <c r="N250" s="63">
        <f t="shared" si="78"/>
        <v>1655684.9300000002</v>
      </c>
      <c r="O250" s="63">
        <f t="shared" si="78"/>
        <v>7030464.5900000017</v>
      </c>
      <c r="P250" s="63">
        <f t="shared" si="78"/>
        <v>7236260.8400000008</v>
      </c>
      <c r="Q250" s="63">
        <f t="shared" si="78"/>
        <v>7599350.79</v>
      </c>
      <c r="R250" s="82">
        <f t="shared" si="78"/>
        <v>11287529.350000001</v>
      </c>
      <c r="S250" s="63">
        <f t="shared" si="78"/>
        <v>6312445.0999999996</v>
      </c>
      <c r="T250" s="63">
        <f t="shared" si="78"/>
        <v>6147777.2699999996</v>
      </c>
      <c r="U250" s="164"/>
      <c r="V250" s="164"/>
      <c r="W250" s="164"/>
      <c r="X250" s="164"/>
      <c r="Y250" s="164"/>
      <c r="Z250" s="164"/>
      <c r="AA250" s="164"/>
      <c r="AB250" s="164"/>
      <c r="AC250" s="164"/>
      <c r="AD250" s="164"/>
      <c r="AE250" s="164"/>
      <c r="AF250" s="164"/>
      <c r="AG250" s="164"/>
      <c r="AH250" s="164"/>
      <c r="AI250" s="166"/>
      <c r="AJ250" s="164"/>
      <c r="AK250" s="64"/>
    </row>
    <row r="251" spans="1:37" s="65" customFormat="1" ht="28.5" x14ac:dyDescent="0.25">
      <c r="A251" s="164"/>
      <c r="B251" s="164"/>
      <c r="C251" s="164"/>
      <c r="D251" s="164"/>
      <c r="E251" s="164"/>
      <c r="F251" s="62" t="s">
        <v>15</v>
      </c>
      <c r="G251" s="63">
        <f t="shared" ref="G251:T251" si="79">G172</f>
        <v>14049568.210000001</v>
      </c>
      <c r="H251" s="63">
        <f t="shared" si="79"/>
        <v>101105</v>
      </c>
      <c r="I251" s="63">
        <f t="shared" si="79"/>
        <v>113053</v>
      </c>
      <c r="J251" s="63">
        <f t="shared" si="79"/>
        <v>104693</v>
      </c>
      <c r="K251" s="63">
        <f t="shared" si="79"/>
        <v>101182</v>
      </c>
      <c r="L251" s="63">
        <f t="shared" si="79"/>
        <v>115738</v>
      </c>
      <c r="M251" s="63">
        <f t="shared" si="79"/>
        <v>4771386.38</v>
      </c>
      <c r="N251" s="63">
        <f t="shared" si="79"/>
        <v>6322878.8300000001</v>
      </c>
      <c r="O251" s="63">
        <f t="shared" si="79"/>
        <v>134039</v>
      </c>
      <c r="P251" s="63">
        <f t="shared" si="79"/>
        <v>145336</v>
      </c>
      <c r="Q251" s="63">
        <f t="shared" si="79"/>
        <v>159258</v>
      </c>
      <c r="R251" s="82">
        <f t="shared" si="79"/>
        <v>1752452.5</v>
      </c>
      <c r="S251" s="63">
        <f t="shared" si="79"/>
        <v>205188</v>
      </c>
      <c r="T251" s="63">
        <f t="shared" si="79"/>
        <v>224685</v>
      </c>
      <c r="U251" s="164"/>
      <c r="V251" s="164"/>
      <c r="W251" s="164"/>
      <c r="X251" s="164"/>
      <c r="Y251" s="164"/>
      <c r="Z251" s="164"/>
      <c r="AA251" s="164"/>
      <c r="AB251" s="164"/>
      <c r="AC251" s="164"/>
      <c r="AD251" s="164"/>
      <c r="AE251" s="164"/>
      <c r="AF251" s="164"/>
      <c r="AG251" s="164"/>
      <c r="AH251" s="164"/>
      <c r="AI251" s="166"/>
      <c r="AJ251" s="164"/>
      <c r="AK251" s="64"/>
    </row>
    <row r="252" spans="1:37" s="65" customFormat="1" ht="28.5" x14ac:dyDescent="0.25">
      <c r="A252" s="164"/>
      <c r="B252" s="164"/>
      <c r="C252" s="164"/>
      <c r="D252" s="164"/>
      <c r="E252" s="164"/>
      <c r="F252" s="62" t="s">
        <v>16</v>
      </c>
      <c r="G252" s="63">
        <f t="shared" ref="G252:T252" si="80">G173</f>
        <v>0</v>
      </c>
      <c r="H252" s="63">
        <f t="shared" si="80"/>
        <v>0</v>
      </c>
      <c r="I252" s="63">
        <f t="shared" si="80"/>
        <v>0</v>
      </c>
      <c r="J252" s="63">
        <f t="shared" si="80"/>
        <v>0</v>
      </c>
      <c r="K252" s="63">
        <f t="shared" si="80"/>
        <v>0</v>
      </c>
      <c r="L252" s="63">
        <f t="shared" si="80"/>
        <v>0</v>
      </c>
      <c r="M252" s="63">
        <f t="shared" si="80"/>
        <v>0</v>
      </c>
      <c r="N252" s="63">
        <f t="shared" si="80"/>
        <v>0</v>
      </c>
      <c r="O252" s="63">
        <f t="shared" si="80"/>
        <v>0</v>
      </c>
      <c r="P252" s="63">
        <f t="shared" si="80"/>
        <v>0</v>
      </c>
      <c r="Q252" s="63">
        <f t="shared" si="80"/>
        <v>0</v>
      </c>
      <c r="R252" s="82">
        <f t="shared" si="80"/>
        <v>0</v>
      </c>
      <c r="S252" s="63">
        <f t="shared" si="80"/>
        <v>0</v>
      </c>
      <c r="T252" s="63">
        <f t="shared" si="80"/>
        <v>0</v>
      </c>
      <c r="U252" s="164"/>
      <c r="V252" s="164"/>
      <c r="W252" s="164"/>
      <c r="X252" s="164"/>
      <c r="Y252" s="164"/>
      <c r="Z252" s="164"/>
      <c r="AA252" s="164"/>
      <c r="AB252" s="164"/>
      <c r="AC252" s="164"/>
      <c r="AD252" s="164"/>
      <c r="AE252" s="164"/>
      <c r="AF252" s="164"/>
      <c r="AG252" s="164"/>
      <c r="AH252" s="164"/>
      <c r="AI252" s="166"/>
      <c r="AJ252" s="164"/>
      <c r="AK252" s="64"/>
    </row>
    <row r="253" spans="1:37" s="65" customFormat="1" x14ac:dyDescent="0.25">
      <c r="A253" s="164"/>
      <c r="B253" s="164"/>
      <c r="C253" s="164"/>
      <c r="D253" s="164"/>
      <c r="E253" s="164"/>
      <c r="F253" s="62" t="s">
        <v>17</v>
      </c>
      <c r="G253" s="63">
        <f t="shared" ref="G253:T253" si="81">G174</f>
        <v>0</v>
      </c>
      <c r="H253" s="63">
        <f t="shared" si="81"/>
        <v>0</v>
      </c>
      <c r="I253" s="63">
        <f t="shared" si="81"/>
        <v>0</v>
      </c>
      <c r="J253" s="63">
        <f t="shared" si="81"/>
        <v>0</v>
      </c>
      <c r="K253" s="63">
        <f t="shared" si="81"/>
        <v>0</v>
      </c>
      <c r="L253" s="63">
        <f t="shared" si="81"/>
        <v>0</v>
      </c>
      <c r="M253" s="63">
        <f t="shared" si="81"/>
        <v>0</v>
      </c>
      <c r="N253" s="63">
        <f t="shared" si="81"/>
        <v>0</v>
      </c>
      <c r="O253" s="63">
        <f t="shared" si="81"/>
        <v>0</v>
      </c>
      <c r="P253" s="63">
        <f t="shared" si="81"/>
        <v>0</v>
      </c>
      <c r="Q253" s="63">
        <f t="shared" si="81"/>
        <v>0</v>
      </c>
      <c r="R253" s="82">
        <f t="shared" si="81"/>
        <v>0</v>
      </c>
      <c r="S253" s="63">
        <f t="shared" si="81"/>
        <v>0</v>
      </c>
      <c r="T253" s="63">
        <f t="shared" si="81"/>
        <v>0</v>
      </c>
      <c r="U253" s="164"/>
      <c r="V253" s="164"/>
      <c r="W253" s="164"/>
      <c r="X253" s="164"/>
      <c r="Y253" s="164"/>
      <c r="Z253" s="164"/>
      <c r="AA253" s="164"/>
      <c r="AB253" s="164"/>
      <c r="AC253" s="164"/>
      <c r="AD253" s="164"/>
      <c r="AE253" s="164"/>
      <c r="AF253" s="164"/>
      <c r="AG253" s="164"/>
      <c r="AH253" s="164"/>
      <c r="AI253" s="167"/>
      <c r="AJ253" s="164"/>
      <c r="AK253" s="64"/>
    </row>
    <row r="254" spans="1:37" ht="15" customHeight="1" x14ac:dyDescent="0.25">
      <c r="A254" s="110" t="s">
        <v>38</v>
      </c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  <c r="AC254" s="110"/>
      <c r="AD254" s="110"/>
      <c r="AE254" s="110"/>
      <c r="AF254" s="110"/>
      <c r="AG254" s="110"/>
      <c r="AH254" s="110"/>
      <c r="AI254" s="110"/>
      <c r="AJ254" s="110"/>
      <c r="AK254" s="21"/>
    </row>
    <row r="255" spans="1:37" s="61" customFormat="1" ht="17.25" customHeight="1" x14ac:dyDescent="0.25">
      <c r="A255" s="163" t="s">
        <v>163</v>
      </c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/>
      <c r="AF255" s="163"/>
      <c r="AG255" s="163"/>
      <c r="AH255" s="163"/>
      <c r="AI255" s="163"/>
      <c r="AJ255" s="163"/>
      <c r="AK255" s="60"/>
    </row>
    <row r="256" spans="1:37" s="61" customFormat="1" ht="15" customHeight="1" x14ac:dyDescent="0.25">
      <c r="A256" s="163" t="s">
        <v>39</v>
      </c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/>
      <c r="AF256" s="163"/>
      <c r="AG256" s="163"/>
      <c r="AH256" s="163"/>
      <c r="AI256" s="163"/>
      <c r="AJ256" s="163"/>
      <c r="AK256" s="60"/>
    </row>
    <row r="257" spans="1:37" s="27" customFormat="1" x14ac:dyDescent="0.25">
      <c r="A257" s="99">
        <v>4</v>
      </c>
      <c r="B257" s="112" t="s">
        <v>40</v>
      </c>
      <c r="C257" s="99"/>
      <c r="D257" s="99"/>
      <c r="E257" s="103"/>
      <c r="F257" s="55" t="s">
        <v>12</v>
      </c>
      <c r="G257" s="47">
        <f>G263</f>
        <v>20324083.349999998</v>
      </c>
      <c r="H257" s="47">
        <f t="shared" ref="H257:T262" si="82">H263</f>
        <v>50429</v>
      </c>
      <c r="I257" s="47">
        <f t="shared" si="82"/>
        <v>0</v>
      </c>
      <c r="J257" s="47">
        <f t="shared" si="82"/>
        <v>456213</v>
      </c>
      <c r="K257" s="47">
        <f t="shared" si="82"/>
        <v>4350971.05</v>
      </c>
      <c r="L257" s="47">
        <f t="shared" si="82"/>
        <v>430529</v>
      </c>
      <c r="M257" s="47">
        <f t="shared" si="82"/>
        <v>0</v>
      </c>
      <c r="N257" s="47">
        <f t="shared" si="82"/>
        <v>137100</v>
      </c>
      <c r="O257" s="47">
        <f t="shared" si="82"/>
        <v>5693547.5999999996</v>
      </c>
      <c r="P257" s="47">
        <f t="shared" si="82"/>
        <v>841358.15</v>
      </c>
      <c r="Q257" s="47">
        <f t="shared" si="82"/>
        <v>5095417.51</v>
      </c>
      <c r="R257" s="79">
        <f t="shared" si="82"/>
        <v>1161430.54</v>
      </c>
      <c r="S257" s="47">
        <f>S263+S293</f>
        <v>1073645.05</v>
      </c>
      <c r="T257" s="47">
        <f t="shared" si="82"/>
        <v>1033442.45</v>
      </c>
      <c r="U257" s="99"/>
      <c r="V257" s="99"/>
      <c r="W257" s="99"/>
      <c r="X257" s="99"/>
      <c r="Y257" s="99"/>
      <c r="Z257" s="99"/>
      <c r="AA257" s="99"/>
      <c r="AB257" s="99"/>
      <c r="AC257" s="99"/>
      <c r="AD257" s="99"/>
      <c r="AE257" s="99"/>
      <c r="AF257" s="99"/>
      <c r="AG257" s="99"/>
      <c r="AH257" s="99"/>
      <c r="AI257" s="100"/>
      <c r="AJ257" s="99"/>
      <c r="AK257" s="26"/>
    </row>
    <row r="258" spans="1:37" s="27" customFormat="1" ht="28.5" x14ac:dyDescent="0.25">
      <c r="A258" s="99"/>
      <c r="B258" s="112"/>
      <c r="C258" s="99"/>
      <c r="D258" s="99"/>
      <c r="E258" s="103"/>
      <c r="F258" s="55" t="s">
        <v>13</v>
      </c>
      <c r="G258" s="47">
        <f t="shared" ref="G258:R262" si="83">G264</f>
        <v>20324083.349999998</v>
      </c>
      <c r="H258" s="47">
        <f t="shared" si="83"/>
        <v>50429</v>
      </c>
      <c r="I258" s="47">
        <f t="shared" si="83"/>
        <v>0</v>
      </c>
      <c r="J258" s="47">
        <f t="shared" si="83"/>
        <v>456213</v>
      </c>
      <c r="K258" s="47">
        <f t="shared" si="83"/>
        <v>4350971.05</v>
      </c>
      <c r="L258" s="47">
        <f t="shared" si="83"/>
        <v>430529</v>
      </c>
      <c r="M258" s="47">
        <f t="shared" si="83"/>
        <v>0</v>
      </c>
      <c r="N258" s="47">
        <f t="shared" si="83"/>
        <v>137100</v>
      </c>
      <c r="O258" s="47">
        <f t="shared" si="83"/>
        <v>5693547.5999999996</v>
      </c>
      <c r="P258" s="47">
        <f t="shared" si="83"/>
        <v>841358.15</v>
      </c>
      <c r="Q258" s="47">
        <f t="shared" si="83"/>
        <v>5095417.51</v>
      </c>
      <c r="R258" s="79">
        <f t="shared" si="83"/>
        <v>1161430.54</v>
      </c>
      <c r="S258" s="47">
        <f>S264+S294</f>
        <v>1073645.05</v>
      </c>
      <c r="T258" s="47">
        <f t="shared" si="82"/>
        <v>1033442.45</v>
      </c>
      <c r="U258" s="99"/>
      <c r="V258" s="99"/>
      <c r="W258" s="99"/>
      <c r="X258" s="99"/>
      <c r="Y258" s="99"/>
      <c r="Z258" s="99"/>
      <c r="AA258" s="99"/>
      <c r="AB258" s="99"/>
      <c r="AC258" s="99"/>
      <c r="AD258" s="99"/>
      <c r="AE258" s="99"/>
      <c r="AF258" s="99"/>
      <c r="AG258" s="99"/>
      <c r="AH258" s="99"/>
      <c r="AI258" s="101"/>
      <c r="AJ258" s="99"/>
      <c r="AK258" s="26"/>
    </row>
    <row r="259" spans="1:37" s="27" customFormat="1" ht="28.5" x14ac:dyDescent="0.25">
      <c r="A259" s="99"/>
      <c r="B259" s="112"/>
      <c r="C259" s="99"/>
      <c r="D259" s="99"/>
      <c r="E259" s="103"/>
      <c r="F259" s="55" t="s">
        <v>14</v>
      </c>
      <c r="G259" s="47">
        <f t="shared" si="83"/>
        <v>11775022.91</v>
      </c>
      <c r="H259" s="47">
        <f t="shared" si="83"/>
        <v>50429</v>
      </c>
      <c r="I259" s="47">
        <f t="shared" si="83"/>
        <v>0</v>
      </c>
      <c r="J259" s="47">
        <f t="shared" si="83"/>
        <v>456213</v>
      </c>
      <c r="K259" s="47">
        <f t="shared" si="83"/>
        <v>4350971.05</v>
      </c>
      <c r="L259" s="47">
        <f t="shared" si="83"/>
        <v>430529</v>
      </c>
      <c r="M259" s="47">
        <f t="shared" si="83"/>
        <v>0</v>
      </c>
      <c r="N259" s="47">
        <f t="shared" si="83"/>
        <v>137100</v>
      </c>
      <c r="O259" s="47">
        <f t="shared" si="83"/>
        <v>1088132.76</v>
      </c>
      <c r="P259" s="47">
        <f t="shared" si="83"/>
        <v>841358.15</v>
      </c>
      <c r="Q259" s="47">
        <f t="shared" si="83"/>
        <v>1151771.9099999999</v>
      </c>
      <c r="R259" s="79">
        <f t="shared" si="83"/>
        <v>1161430.54</v>
      </c>
      <c r="S259" s="47">
        <f>S265+S307</f>
        <v>1073645.05</v>
      </c>
      <c r="T259" s="47">
        <f t="shared" si="82"/>
        <v>1033442.45</v>
      </c>
      <c r="U259" s="99"/>
      <c r="V259" s="99"/>
      <c r="W259" s="99"/>
      <c r="X259" s="99"/>
      <c r="Y259" s="99"/>
      <c r="Z259" s="99"/>
      <c r="AA259" s="99"/>
      <c r="AB259" s="99"/>
      <c r="AC259" s="99"/>
      <c r="AD259" s="99"/>
      <c r="AE259" s="99"/>
      <c r="AF259" s="99"/>
      <c r="AG259" s="99"/>
      <c r="AH259" s="99"/>
      <c r="AI259" s="101"/>
      <c r="AJ259" s="99"/>
      <c r="AK259" s="26"/>
    </row>
    <row r="260" spans="1:37" s="27" customFormat="1" ht="28.5" x14ac:dyDescent="0.25">
      <c r="A260" s="99"/>
      <c r="B260" s="112"/>
      <c r="C260" s="99"/>
      <c r="D260" s="99"/>
      <c r="E260" s="103"/>
      <c r="F260" s="55" t="s">
        <v>15</v>
      </c>
      <c r="G260" s="47">
        <f t="shared" si="83"/>
        <v>8549060.4399999995</v>
      </c>
      <c r="H260" s="47">
        <f t="shared" si="83"/>
        <v>0</v>
      </c>
      <c r="I260" s="47">
        <f t="shared" si="83"/>
        <v>0</v>
      </c>
      <c r="J260" s="47">
        <f t="shared" si="83"/>
        <v>0</v>
      </c>
      <c r="K260" s="47">
        <f t="shared" si="83"/>
        <v>0</v>
      </c>
      <c r="L260" s="47">
        <f t="shared" si="83"/>
        <v>0</v>
      </c>
      <c r="M260" s="47">
        <f t="shared" si="83"/>
        <v>0</v>
      </c>
      <c r="N260" s="47">
        <f t="shared" si="83"/>
        <v>0</v>
      </c>
      <c r="O260" s="47">
        <f t="shared" si="83"/>
        <v>4605414.84</v>
      </c>
      <c r="P260" s="47">
        <f t="shared" si="83"/>
        <v>0</v>
      </c>
      <c r="Q260" s="47">
        <f t="shared" si="83"/>
        <v>3943645.6</v>
      </c>
      <c r="R260" s="79">
        <f t="shared" si="83"/>
        <v>0</v>
      </c>
      <c r="S260" s="47">
        <f t="shared" si="82"/>
        <v>0</v>
      </c>
      <c r="T260" s="47">
        <f t="shared" si="82"/>
        <v>0</v>
      </c>
      <c r="U260" s="99"/>
      <c r="V260" s="99"/>
      <c r="W260" s="99"/>
      <c r="X260" s="99"/>
      <c r="Y260" s="99"/>
      <c r="Z260" s="99"/>
      <c r="AA260" s="99"/>
      <c r="AB260" s="99"/>
      <c r="AC260" s="99"/>
      <c r="AD260" s="99"/>
      <c r="AE260" s="99"/>
      <c r="AF260" s="99"/>
      <c r="AG260" s="99"/>
      <c r="AH260" s="99"/>
      <c r="AI260" s="101"/>
      <c r="AJ260" s="99"/>
      <c r="AK260" s="26"/>
    </row>
    <row r="261" spans="1:37" s="27" customFormat="1" ht="28.5" x14ac:dyDescent="0.25">
      <c r="A261" s="99"/>
      <c r="B261" s="112"/>
      <c r="C261" s="99"/>
      <c r="D261" s="99"/>
      <c r="E261" s="103"/>
      <c r="F261" s="55" t="s">
        <v>16</v>
      </c>
      <c r="G261" s="47">
        <f t="shared" si="83"/>
        <v>0</v>
      </c>
      <c r="H261" s="47">
        <f t="shared" si="83"/>
        <v>0</v>
      </c>
      <c r="I261" s="47">
        <f t="shared" si="83"/>
        <v>0</v>
      </c>
      <c r="J261" s="47">
        <f t="shared" si="83"/>
        <v>0</v>
      </c>
      <c r="K261" s="47">
        <f t="shared" si="83"/>
        <v>0</v>
      </c>
      <c r="L261" s="47">
        <f t="shared" si="83"/>
        <v>0</v>
      </c>
      <c r="M261" s="47">
        <f t="shared" si="83"/>
        <v>0</v>
      </c>
      <c r="N261" s="47">
        <f t="shared" si="83"/>
        <v>0</v>
      </c>
      <c r="O261" s="47">
        <f t="shared" si="83"/>
        <v>0</v>
      </c>
      <c r="P261" s="47">
        <f t="shared" si="83"/>
        <v>0</v>
      </c>
      <c r="Q261" s="47">
        <f t="shared" si="83"/>
        <v>0</v>
      </c>
      <c r="R261" s="79">
        <f t="shared" si="83"/>
        <v>0</v>
      </c>
      <c r="S261" s="47">
        <f t="shared" si="82"/>
        <v>0</v>
      </c>
      <c r="T261" s="47">
        <f t="shared" si="82"/>
        <v>0</v>
      </c>
      <c r="U261" s="99"/>
      <c r="V261" s="99"/>
      <c r="W261" s="99"/>
      <c r="X261" s="99"/>
      <c r="Y261" s="99"/>
      <c r="Z261" s="99"/>
      <c r="AA261" s="99"/>
      <c r="AB261" s="99"/>
      <c r="AC261" s="99"/>
      <c r="AD261" s="99"/>
      <c r="AE261" s="99"/>
      <c r="AF261" s="99"/>
      <c r="AG261" s="99"/>
      <c r="AH261" s="99"/>
      <c r="AI261" s="101"/>
      <c r="AJ261" s="99"/>
      <c r="AK261" s="26"/>
    </row>
    <row r="262" spans="1:37" s="27" customFormat="1" x14ac:dyDescent="0.25">
      <c r="A262" s="99"/>
      <c r="B262" s="112"/>
      <c r="C262" s="99"/>
      <c r="D262" s="99"/>
      <c r="E262" s="103"/>
      <c r="F262" s="55" t="s">
        <v>17</v>
      </c>
      <c r="G262" s="47">
        <f t="shared" si="83"/>
        <v>0</v>
      </c>
      <c r="H262" s="47">
        <f t="shared" si="83"/>
        <v>0</v>
      </c>
      <c r="I262" s="47">
        <f t="shared" si="83"/>
        <v>0</v>
      </c>
      <c r="J262" s="47">
        <f t="shared" si="83"/>
        <v>0</v>
      </c>
      <c r="K262" s="47">
        <f t="shared" si="83"/>
        <v>0</v>
      </c>
      <c r="L262" s="47">
        <f t="shared" si="83"/>
        <v>0</v>
      </c>
      <c r="M262" s="47">
        <f t="shared" si="83"/>
        <v>0</v>
      </c>
      <c r="N262" s="47">
        <f t="shared" si="83"/>
        <v>0</v>
      </c>
      <c r="O262" s="47">
        <f t="shared" si="83"/>
        <v>0</v>
      </c>
      <c r="P262" s="47">
        <f t="shared" si="83"/>
        <v>0</v>
      </c>
      <c r="Q262" s="47">
        <f t="shared" si="83"/>
        <v>0</v>
      </c>
      <c r="R262" s="79">
        <f t="shared" si="83"/>
        <v>0</v>
      </c>
      <c r="S262" s="47">
        <f t="shared" si="82"/>
        <v>0</v>
      </c>
      <c r="T262" s="47">
        <f t="shared" si="82"/>
        <v>0</v>
      </c>
      <c r="U262" s="99"/>
      <c r="V262" s="99"/>
      <c r="W262" s="99"/>
      <c r="X262" s="99"/>
      <c r="Y262" s="99"/>
      <c r="Z262" s="99"/>
      <c r="AA262" s="99"/>
      <c r="AB262" s="99"/>
      <c r="AC262" s="99"/>
      <c r="AD262" s="99"/>
      <c r="AE262" s="99"/>
      <c r="AF262" s="99"/>
      <c r="AG262" s="99"/>
      <c r="AH262" s="99"/>
      <c r="AI262" s="102"/>
      <c r="AJ262" s="99"/>
      <c r="AK262" s="26"/>
    </row>
    <row r="263" spans="1:37" s="30" customFormat="1" x14ac:dyDescent="0.25">
      <c r="A263" s="126" t="s">
        <v>60</v>
      </c>
      <c r="B263" s="112" t="s">
        <v>130</v>
      </c>
      <c r="C263" s="99">
        <v>2014</v>
      </c>
      <c r="D263" s="99">
        <v>2026</v>
      </c>
      <c r="E263" s="103" t="s">
        <v>165</v>
      </c>
      <c r="F263" s="55" t="s">
        <v>12</v>
      </c>
      <c r="G263" s="47">
        <f>G269+G275+G281+G287+G293</f>
        <v>20324083.349999998</v>
      </c>
      <c r="H263" s="47">
        <f t="shared" ref="H263:T268" si="84">H269+H275+H281+H287</f>
        <v>50429</v>
      </c>
      <c r="I263" s="47">
        <f t="shared" si="84"/>
        <v>0</v>
      </c>
      <c r="J263" s="47">
        <f t="shared" si="84"/>
        <v>456213</v>
      </c>
      <c r="K263" s="47">
        <f t="shared" si="84"/>
        <v>4350971.05</v>
      </c>
      <c r="L263" s="47">
        <f t="shared" si="84"/>
        <v>430529</v>
      </c>
      <c r="M263" s="47">
        <f t="shared" si="84"/>
        <v>0</v>
      </c>
      <c r="N263" s="47">
        <f t="shared" si="84"/>
        <v>137100</v>
      </c>
      <c r="O263" s="47">
        <f t="shared" si="84"/>
        <v>5693547.5999999996</v>
      </c>
      <c r="P263" s="47">
        <f t="shared" si="84"/>
        <v>841358.15</v>
      </c>
      <c r="Q263" s="47">
        <f>Q269+Q275+Q281+Q287+Q299</f>
        <v>5095417.51</v>
      </c>
      <c r="R263" s="79">
        <f t="shared" si="84"/>
        <v>1161430.54</v>
      </c>
      <c r="S263" s="47">
        <f t="shared" si="84"/>
        <v>682907.17</v>
      </c>
      <c r="T263" s="47">
        <f t="shared" si="84"/>
        <v>1033442.45</v>
      </c>
      <c r="U263" s="99"/>
      <c r="V263" s="99"/>
      <c r="W263" s="99"/>
      <c r="X263" s="99"/>
      <c r="Y263" s="99"/>
      <c r="Z263" s="99"/>
      <c r="AA263" s="99"/>
      <c r="AB263" s="99"/>
      <c r="AC263" s="99"/>
      <c r="AD263" s="99"/>
      <c r="AE263" s="99"/>
      <c r="AF263" s="99"/>
      <c r="AG263" s="99"/>
      <c r="AH263" s="99"/>
      <c r="AI263" s="100"/>
      <c r="AJ263" s="99"/>
      <c r="AK263" s="29"/>
    </row>
    <row r="264" spans="1:37" s="30" customFormat="1" ht="28.5" x14ac:dyDescent="0.25">
      <c r="A264" s="126"/>
      <c r="B264" s="112"/>
      <c r="C264" s="99"/>
      <c r="D264" s="99"/>
      <c r="E264" s="103"/>
      <c r="F264" s="55" t="s">
        <v>13</v>
      </c>
      <c r="G264" s="47">
        <f>G270+G276+G282+G288+G294</f>
        <v>20324083.349999998</v>
      </c>
      <c r="H264" s="47">
        <f t="shared" ref="G264:R268" si="85">H270+H276+H282+H288</f>
        <v>50429</v>
      </c>
      <c r="I264" s="47">
        <f t="shared" si="85"/>
        <v>0</v>
      </c>
      <c r="J264" s="47">
        <f t="shared" si="85"/>
        <v>456213</v>
      </c>
      <c r="K264" s="47">
        <f t="shared" si="85"/>
        <v>4350971.05</v>
      </c>
      <c r="L264" s="47">
        <f t="shared" si="85"/>
        <v>430529</v>
      </c>
      <c r="M264" s="47">
        <f t="shared" si="85"/>
        <v>0</v>
      </c>
      <c r="N264" s="47">
        <f t="shared" si="85"/>
        <v>137100</v>
      </c>
      <c r="O264" s="47">
        <f t="shared" si="85"/>
        <v>5693547.5999999996</v>
      </c>
      <c r="P264" s="47">
        <f t="shared" si="85"/>
        <v>841358.15</v>
      </c>
      <c r="Q264" s="47">
        <f>Q270+Q276+Q282+Q288+Q300</f>
        <v>5095417.51</v>
      </c>
      <c r="R264" s="79">
        <f t="shared" si="85"/>
        <v>1161430.54</v>
      </c>
      <c r="S264" s="47">
        <f t="shared" si="84"/>
        <v>682907.17</v>
      </c>
      <c r="T264" s="47">
        <f t="shared" si="84"/>
        <v>1033442.45</v>
      </c>
      <c r="U264" s="99"/>
      <c r="V264" s="99"/>
      <c r="W264" s="99"/>
      <c r="X264" s="99"/>
      <c r="Y264" s="99"/>
      <c r="Z264" s="99"/>
      <c r="AA264" s="99"/>
      <c r="AB264" s="99"/>
      <c r="AC264" s="99"/>
      <c r="AD264" s="99"/>
      <c r="AE264" s="99"/>
      <c r="AF264" s="99"/>
      <c r="AG264" s="99"/>
      <c r="AH264" s="99"/>
      <c r="AI264" s="101"/>
      <c r="AJ264" s="99"/>
      <c r="AK264" s="29"/>
    </row>
    <row r="265" spans="1:37" s="30" customFormat="1" ht="28.5" x14ac:dyDescent="0.25">
      <c r="A265" s="126"/>
      <c r="B265" s="112"/>
      <c r="C265" s="99"/>
      <c r="D265" s="99"/>
      <c r="E265" s="103"/>
      <c r="F265" s="55" t="s">
        <v>14</v>
      </c>
      <c r="G265" s="47">
        <f>G271+G277+G283+G289+G295</f>
        <v>11775022.91</v>
      </c>
      <c r="H265" s="47">
        <f t="shared" si="85"/>
        <v>50429</v>
      </c>
      <c r="I265" s="47">
        <f t="shared" si="85"/>
        <v>0</v>
      </c>
      <c r="J265" s="47">
        <f t="shared" si="85"/>
        <v>456213</v>
      </c>
      <c r="K265" s="47">
        <f t="shared" si="85"/>
        <v>4350971.05</v>
      </c>
      <c r="L265" s="47">
        <f t="shared" si="85"/>
        <v>430529</v>
      </c>
      <c r="M265" s="47">
        <f t="shared" si="85"/>
        <v>0</v>
      </c>
      <c r="N265" s="47">
        <f t="shared" si="85"/>
        <v>137100</v>
      </c>
      <c r="O265" s="47">
        <f t="shared" si="85"/>
        <v>1088132.76</v>
      </c>
      <c r="P265" s="47">
        <f t="shared" si="85"/>
        <v>841358.15</v>
      </c>
      <c r="Q265" s="47">
        <f>Q271+Q277+Q283+Q289+Q301</f>
        <v>1151771.9099999999</v>
      </c>
      <c r="R265" s="79">
        <f t="shared" si="85"/>
        <v>1161430.54</v>
      </c>
      <c r="S265" s="47">
        <f t="shared" si="84"/>
        <v>682907.17</v>
      </c>
      <c r="T265" s="47">
        <f t="shared" si="84"/>
        <v>1033442.45</v>
      </c>
      <c r="U265" s="99"/>
      <c r="V265" s="99"/>
      <c r="W265" s="99"/>
      <c r="X265" s="99"/>
      <c r="Y265" s="99"/>
      <c r="Z265" s="99"/>
      <c r="AA265" s="99"/>
      <c r="AB265" s="99"/>
      <c r="AC265" s="99"/>
      <c r="AD265" s="99"/>
      <c r="AE265" s="99"/>
      <c r="AF265" s="99"/>
      <c r="AG265" s="99"/>
      <c r="AH265" s="99"/>
      <c r="AI265" s="101"/>
      <c r="AJ265" s="99"/>
      <c r="AK265" s="29"/>
    </row>
    <row r="266" spans="1:37" s="30" customFormat="1" ht="28.5" x14ac:dyDescent="0.25">
      <c r="A266" s="126"/>
      <c r="B266" s="112"/>
      <c r="C266" s="99"/>
      <c r="D266" s="99"/>
      <c r="E266" s="103"/>
      <c r="F266" s="55" t="s">
        <v>15</v>
      </c>
      <c r="G266" s="47">
        <f>G272+G278+G284+G290+G308</f>
        <v>8549060.4399999995</v>
      </c>
      <c r="H266" s="47">
        <f t="shared" si="85"/>
        <v>0</v>
      </c>
      <c r="I266" s="47">
        <f t="shared" si="85"/>
        <v>0</v>
      </c>
      <c r="J266" s="47">
        <f t="shared" si="85"/>
        <v>0</v>
      </c>
      <c r="K266" s="47">
        <f t="shared" si="85"/>
        <v>0</v>
      </c>
      <c r="L266" s="47">
        <f t="shared" si="85"/>
        <v>0</v>
      </c>
      <c r="M266" s="47">
        <f t="shared" si="85"/>
        <v>0</v>
      </c>
      <c r="N266" s="47">
        <f t="shared" si="85"/>
        <v>0</v>
      </c>
      <c r="O266" s="47">
        <f t="shared" si="85"/>
        <v>4605414.84</v>
      </c>
      <c r="P266" s="47">
        <f t="shared" si="85"/>
        <v>0</v>
      </c>
      <c r="Q266" s="47">
        <f t="shared" si="85"/>
        <v>3943645.6</v>
      </c>
      <c r="R266" s="79">
        <f t="shared" si="85"/>
        <v>0</v>
      </c>
      <c r="S266" s="47">
        <f t="shared" si="84"/>
        <v>0</v>
      </c>
      <c r="T266" s="47">
        <f t="shared" si="84"/>
        <v>0</v>
      </c>
      <c r="U266" s="99"/>
      <c r="V266" s="99"/>
      <c r="W266" s="99"/>
      <c r="X266" s="99"/>
      <c r="Y266" s="99"/>
      <c r="Z266" s="99"/>
      <c r="AA266" s="99"/>
      <c r="AB266" s="99"/>
      <c r="AC266" s="99"/>
      <c r="AD266" s="99"/>
      <c r="AE266" s="99"/>
      <c r="AF266" s="99"/>
      <c r="AG266" s="99"/>
      <c r="AH266" s="99"/>
      <c r="AI266" s="101"/>
      <c r="AJ266" s="99"/>
      <c r="AK266" s="29"/>
    </row>
    <row r="267" spans="1:37" s="30" customFormat="1" ht="28.5" x14ac:dyDescent="0.25">
      <c r="A267" s="126"/>
      <c r="B267" s="112"/>
      <c r="C267" s="99"/>
      <c r="D267" s="99"/>
      <c r="E267" s="103"/>
      <c r="F267" s="55" t="s">
        <v>16</v>
      </c>
      <c r="G267" s="47">
        <f t="shared" si="85"/>
        <v>0</v>
      </c>
      <c r="H267" s="47">
        <f t="shared" si="85"/>
        <v>0</v>
      </c>
      <c r="I267" s="47">
        <f t="shared" si="85"/>
        <v>0</v>
      </c>
      <c r="J267" s="47">
        <f t="shared" si="85"/>
        <v>0</v>
      </c>
      <c r="K267" s="47">
        <f t="shared" si="85"/>
        <v>0</v>
      </c>
      <c r="L267" s="47">
        <f t="shared" si="85"/>
        <v>0</v>
      </c>
      <c r="M267" s="47">
        <f t="shared" si="85"/>
        <v>0</v>
      </c>
      <c r="N267" s="47">
        <f t="shared" si="85"/>
        <v>0</v>
      </c>
      <c r="O267" s="47">
        <f t="shared" si="85"/>
        <v>0</v>
      </c>
      <c r="P267" s="47">
        <f t="shared" si="85"/>
        <v>0</v>
      </c>
      <c r="Q267" s="47">
        <f t="shared" si="85"/>
        <v>0</v>
      </c>
      <c r="R267" s="79">
        <f t="shared" si="85"/>
        <v>0</v>
      </c>
      <c r="S267" s="47">
        <f t="shared" si="84"/>
        <v>0</v>
      </c>
      <c r="T267" s="47">
        <f t="shared" si="84"/>
        <v>0</v>
      </c>
      <c r="U267" s="99"/>
      <c r="V267" s="99"/>
      <c r="W267" s="99"/>
      <c r="X267" s="99"/>
      <c r="Y267" s="99"/>
      <c r="Z267" s="99"/>
      <c r="AA267" s="99"/>
      <c r="AB267" s="99"/>
      <c r="AC267" s="99"/>
      <c r="AD267" s="99"/>
      <c r="AE267" s="99"/>
      <c r="AF267" s="99"/>
      <c r="AG267" s="99"/>
      <c r="AH267" s="99"/>
      <c r="AI267" s="101"/>
      <c r="AJ267" s="99"/>
      <c r="AK267" s="29"/>
    </row>
    <row r="268" spans="1:37" s="30" customFormat="1" ht="39.75" customHeight="1" x14ac:dyDescent="0.25">
      <c r="A268" s="126"/>
      <c r="B268" s="112"/>
      <c r="C268" s="99"/>
      <c r="D268" s="99"/>
      <c r="E268" s="103"/>
      <c r="F268" s="55" t="s">
        <v>17</v>
      </c>
      <c r="G268" s="47">
        <f t="shared" si="85"/>
        <v>0</v>
      </c>
      <c r="H268" s="47">
        <f t="shared" si="85"/>
        <v>0</v>
      </c>
      <c r="I268" s="47">
        <f t="shared" si="85"/>
        <v>0</v>
      </c>
      <c r="J268" s="47">
        <f t="shared" si="85"/>
        <v>0</v>
      </c>
      <c r="K268" s="47">
        <f t="shared" si="85"/>
        <v>0</v>
      </c>
      <c r="L268" s="47">
        <f t="shared" si="85"/>
        <v>0</v>
      </c>
      <c r="M268" s="47">
        <f t="shared" si="85"/>
        <v>0</v>
      </c>
      <c r="N268" s="47">
        <f t="shared" si="85"/>
        <v>0</v>
      </c>
      <c r="O268" s="47">
        <f t="shared" si="85"/>
        <v>0</v>
      </c>
      <c r="P268" s="47">
        <f t="shared" si="85"/>
        <v>0</v>
      </c>
      <c r="Q268" s="47">
        <f t="shared" si="85"/>
        <v>0</v>
      </c>
      <c r="R268" s="79">
        <f t="shared" si="85"/>
        <v>0</v>
      </c>
      <c r="S268" s="47">
        <f t="shared" si="84"/>
        <v>0</v>
      </c>
      <c r="T268" s="47">
        <f t="shared" si="84"/>
        <v>0</v>
      </c>
      <c r="U268" s="99"/>
      <c r="V268" s="99"/>
      <c r="W268" s="99"/>
      <c r="X268" s="99"/>
      <c r="Y268" s="99"/>
      <c r="Z268" s="99"/>
      <c r="AA268" s="99"/>
      <c r="AB268" s="99"/>
      <c r="AC268" s="99"/>
      <c r="AD268" s="99"/>
      <c r="AE268" s="99"/>
      <c r="AF268" s="99"/>
      <c r="AG268" s="99"/>
      <c r="AH268" s="99"/>
      <c r="AI268" s="102"/>
      <c r="AJ268" s="99"/>
      <c r="AK268" s="29"/>
    </row>
    <row r="269" spans="1:37" x14ac:dyDescent="0.25">
      <c r="A269" s="108" t="s">
        <v>61</v>
      </c>
      <c r="B269" s="109" t="s">
        <v>76</v>
      </c>
      <c r="C269" s="110">
        <v>2014</v>
      </c>
      <c r="D269" s="110">
        <v>2026</v>
      </c>
      <c r="E269" s="125"/>
      <c r="F269" s="54" t="s">
        <v>12</v>
      </c>
      <c r="G269" s="44">
        <f t="shared" ref="G269:G292" si="86">SUM(H269:T269)</f>
        <v>5701712.5099999998</v>
      </c>
      <c r="H269" s="44">
        <f t="shared" ref="H269:T269" si="87">H270+H274</f>
        <v>50429</v>
      </c>
      <c r="I269" s="44">
        <f t="shared" si="87"/>
        <v>0</v>
      </c>
      <c r="J269" s="44">
        <f t="shared" si="87"/>
        <v>456213</v>
      </c>
      <c r="K269" s="44">
        <f t="shared" si="87"/>
        <v>4350971.05</v>
      </c>
      <c r="L269" s="44">
        <f t="shared" si="87"/>
        <v>430529</v>
      </c>
      <c r="M269" s="44">
        <f t="shared" si="87"/>
        <v>0</v>
      </c>
      <c r="N269" s="44">
        <f t="shared" si="87"/>
        <v>137100</v>
      </c>
      <c r="O269" s="44">
        <f t="shared" si="87"/>
        <v>0</v>
      </c>
      <c r="P269" s="44">
        <f t="shared" si="87"/>
        <v>60270.46</v>
      </c>
      <c r="Q269" s="44">
        <f t="shared" si="87"/>
        <v>0</v>
      </c>
      <c r="R269" s="81">
        <f t="shared" si="87"/>
        <v>34000</v>
      </c>
      <c r="S269" s="44">
        <f t="shared" si="87"/>
        <v>91100</v>
      </c>
      <c r="T269" s="44">
        <f t="shared" si="87"/>
        <v>91100</v>
      </c>
      <c r="U269" s="125" t="s">
        <v>144</v>
      </c>
      <c r="V269" s="125" t="s">
        <v>145</v>
      </c>
      <c r="W269" s="110"/>
      <c r="X269" s="110"/>
      <c r="Y269" s="110"/>
      <c r="Z269" s="110"/>
      <c r="AA269" s="110"/>
      <c r="AB269" s="110"/>
      <c r="AC269" s="110"/>
      <c r="AD269" s="110"/>
      <c r="AE269" s="110"/>
      <c r="AF269" s="110">
        <v>100</v>
      </c>
      <c r="AG269" s="110">
        <v>100</v>
      </c>
      <c r="AH269" s="110">
        <v>100</v>
      </c>
      <c r="AI269" s="118"/>
      <c r="AJ269" s="110"/>
      <c r="AK269" s="21"/>
    </row>
    <row r="270" spans="1:37" ht="30" x14ac:dyDescent="0.25">
      <c r="A270" s="108"/>
      <c r="B270" s="109"/>
      <c r="C270" s="110"/>
      <c r="D270" s="110"/>
      <c r="E270" s="125"/>
      <c r="F270" s="54" t="s">
        <v>13</v>
      </c>
      <c r="G270" s="44">
        <f t="shared" si="86"/>
        <v>5701712.5099999998</v>
      </c>
      <c r="H270" s="44">
        <f t="shared" ref="H270:T270" si="88">SUM(H271:H273)</f>
        <v>50429</v>
      </c>
      <c r="I270" s="44">
        <f t="shared" si="88"/>
        <v>0</v>
      </c>
      <c r="J270" s="44">
        <f t="shared" si="88"/>
        <v>456213</v>
      </c>
      <c r="K270" s="44">
        <f t="shared" si="88"/>
        <v>4350971.05</v>
      </c>
      <c r="L270" s="44">
        <f t="shared" si="88"/>
        <v>430529</v>
      </c>
      <c r="M270" s="44">
        <f t="shared" si="88"/>
        <v>0</v>
      </c>
      <c r="N270" s="44">
        <f t="shared" si="88"/>
        <v>137100</v>
      </c>
      <c r="O270" s="44">
        <f t="shared" si="88"/>
        <v>0</v>
      </c>
      <c r="P270" s="44">
        <f t="shared" si="88"/>
        <v>60270.46</v>
      </c>
      <c r="Q270" s="44">
        <f t="shared" si="88"/>
        <v>0</v>
      </c>
      <c r="R270" s="81">
        <f t="shared" si="88"/>
        <v>34000</v>
      </c>
      <c r="S270" s="44">
        <f t="shared" si="88"/>
        <v>91100</v>
      </c>
      <c r="T270" s="44">
        <f t="shared" si="88"/>
        <v>91100</v>
      </c>
      <c r="U270" s="125"/>
      <c r="V270" s="125"/>
      <c r="W270" s="110"/>
      <c r="X270" s="110"/>
      <c r="Y270" s="110"/>
      <c r="Z270" s="110"/>
      <c r="AA270" s="110"/>
      <c r="AB270" s="110"/>
      <c r="AC270" s="110"/>
      <c r="AD270" s="110"/>
      <c r="AE270" s="110"/>
      <c r="AF270" s="110"/>
      <c r="AG270" s="110"/>
      <c r="AH270" s="110"/>
      <c r="AI270" s="101"/>
      <c r="AJ270" s="110"/>
      <c r="AK270" s="21"/>
    </row>
    <row r="271" spans="1:37" ht="30" x14ac:dyDescent="0.25">
      <c r="A271" s="108"/>
      <c r="B271" s="109"/>
      <c r="C271" s="110"/>
      <c r="D271" s="110"/>
      <c r="E271" s="125"/>
      <c r="F271" s="54" t="s">
        <v>14</v>
      </c>
      <c r="G271" s="44">
        <f t="shared" si="86"/>
        <v>5701712.5099999998</v>
      </c>
      <c r="H271" s="44">
        <v>50429</v>
      </c>
      <c r="I271" s="44">
        <v>0</v>
      </c>
      <c r="J271" s="44">
        <v>456213</v>
      </c>
      <c r="K271" s="44">
        <v>4350971.05</v>
      </c>
      <c r="L271" s="44">
        <v>430529</v>
      </c>
      <c r="M271" s="44">
        <v>0</v>
      </c>
      <c r="N271" s="44">
        <v>137100</v>
      </c>
      <c r="O271" s="44">
        <v>0</v>
      </c>
      <c r="P271" s="44">
        <v>60270.46</v>
      </c>
      <c r="Q271" s="44">
        <v>0</v>
      </c>
      <c r="R271" s="81">
        <v>34000</v>
      </c>
      <c r="S271" s="44">
        <v>91100</v>
      </c>
      <c r="T271" s="44">
        <v>91100</v>
      </c>
      <c r="U271" s="125"/>
      <c r="V271" s="125"/>
      <c r="W271" s="110"/>
      <c r="X271" s="110"/>
      <c r="Y271" s="110"/>
      <c r="Z271" s="110"/>
      <c r="AA271" s="110"/>
      <c r="AB271" s="110"/>
      <c r="AC271" s="110"/>
      <c r="AD271" s="110"/>
      <c r="AE271" s="110"/>
      <c r="AF271" s="110"/>
      <c r="AG271" s="110"/>
      <c r="AH271" s="110"/>
      <c r="AI271" s="101"/>
      <c r="AJ271" s="110"/>
      <c r="AK271" s="21"/>
    </row>
    <row r="272" spans="1:37" ht="30" x14ac:dyDescent="0.25">
      <c r="A272" s="108"/>
      <c r="B272" s="109"/>
      <c r="C272" s="110"/>
      <c r="D272" s="110"/>
      <c r="E272" s="125"/>
      <c r="F272" s="54" t="s">
        <v>15</v>
      </c>
      <c r="G272" s="44">
        <f t="shared" si="86"/>
        <v>0</v>
      </c>
      <c r="H272" s="44">
        <v>0</v>
      </c>
      <c r="I272" s="44">
        <v>0</v>
      </c>
      <c r="J272" s="44">
        <v>0</v>
      </c>
      <c r="K272" s="44">
        <v>0</v>
      </c>
      <c r="L272" s="44">
        <v>0</v>
      </c>
      <c r="M272" s="44">
        <v>0</v>
      </c>
      <c r="N272" s="44">
        <v>0</v>
      </c>
      <c r="O272" s="44">
        <v>0</v>
      </c>
      <c r="P272" s="44">
        <v>0</v>
      </c>
      <c r="Q272" s="44">
        <v>0</v>
      </c>
      <c r="R272" s="81">
        <v>0</v>
      </c>
      <c r="S272" s="44">
        <v>0</v>
      </c>
      <c r="T272" s="44">
        <v>0</v>
      </c>
      <c r="U272" s="125"/>
      <c r="V272" s="125"/>
      <c r="W272" s="110"/>
      <c r="X272" s="110"/>
      <c r="Y272" s="110"/>
      <c r="Z272" s="110"/>
      <c r="AA272" s="110"/>
      <c r="AB272" s="110"/>
      <c r="AC272" s="110"/>
      <c r="AD272" s="110"/>
      <c r="AE272" s="110"/>
      <c r="AF272" s="110"/>
      <c r="AG272" s="110"/>
      <c r="AH272" s="110"/>
      <c r="AI272" s="101"/>
      <c r="AJ272" s="110"/>
      <c r="AK272" s="21"/>
    </row>
    <row r="273" spans="1:37" ht="30" x14ac:dyDescent="0.25">
      <c r="A273" s="108"/>
      <c r="B273" s="109"/>
      <c r="C273" s="110"/>
      <c r="D273" s="110"/>
      <c r="E273" s="125"/>
      <c r="F273" s="54" t="s">
        <v>16</v>
      </c>
      <c r="G273" s="44">
        <f t="shared" si="86"/>
        <v>0</v>
      </c>
      <c r="H273" s="44">
        <v>0</v>
      </c>
      <c r="I273" s="44">
        <v>0</v>
      </c>
      <c r="J273" s="44">
        <v>0</v>
      </c>
      <c r="K273" s="44">
        <v>0</v>
      </c>
      <c r="L273" s="44">
        <v>0</v>
      </c>
      <c r="M273" s="44">
        <v>0</v>
      </c>
      <c r="N273" s="44">
        <v>0</v>
      </c>
      <c r="O273" s="44">
        <v>0</v>
      </c>
      <c r="P273" s="44">
        <v>0</v>
      </c>
      <c r="Q273" s="44">
        <v>0</v>
      </c>
      <c r="R273" s="81">
        <v>0</v>
      </c>
      <c r="S273" s="44">
        <v>0</v>
      </c>
      <c r="T273" s="44">
        <v>0</v>
      </c>
      <c r="U273" s="125"/>
      <c r="V273" s="125"/>
      <c r="W273" s="110"/>
      <c r="X273" s="110"/>
      <c r="Y273" s="110"/>
      <c r="Z273" s="110"/>
      <c r="AA273" s="110"/>
      <c r="AB273" s="110"/>
      <c r="AC273" s="110"/>
      <c r="AD273" s="110"/>
      <c r="AE273" s="110"/>
      <c r="AF273" s="110"/>
      <c r="AG273" s="110"/>
      <c r="AH273" s="110"/>
      <c r="AI273" s="101"/>
      <c r="AJ273" s="110"/>
      <c r="AK273" s="21"/>
    </row>
    <row r="274" spans="1:37" x14ac:dyDescent="0.25">
      <c r="A274" s="108"/>
      <c r="B274" s="109"/>
      <c r="C274" s="110"/>
      <c r="D274" s="110"/>
      <c r="E274" s="125"/>
      <c r="F274" s="54" t="s">
        <v>17</v>
      </c>
      <c r="G274" s="44">
        <f t="shared" si="86"/>
        <v>0</v>
      </c>
      <c r="H274" s="44">
        <v>0</v>
      </c>
      <c r="I274" s="44">
        <v>0</v>
      </c>
      <c r="J274" s="44">
        <v>0</v>
      </c>
      <c r="K274" s="44">
        <v>0</v>
      </c>
      <c r="L274" s="44">
        <v>0</v>
      </c>
      <c r="M274" s="44">
        <v>0</v>
      </c>
      <c r="N274" s="44">
        <v>0</v>
      </c>
      <c r="O274" s="44">
        <v>0</v>
      </c>
      <c r="P274" s="44">
        <v>0</v>
      </c>
      <c r="Q274" s="44">
        <v>0</v>
      </c>
      <c r="R274" s="81">
        <v>0</v>
      </c>
      <c r="S274" s="44">
        <v>0</v>
      </c>
      <c r="T274" s="44">
        <v>0</v>
      </c>
      <c r="U274" s="125"/>
      <c r="V274" s="125"/>
      <c r="W274" s="110"/>
      <c r="X274" s="110"/>
      <c r="Y274" s="110"/>
      <c r="Z274" s="110"/>
      <c r="AA274" s="110"/>
      <c r="AB274" s="110"/>
      <c r="AC274" s="110"/>
      <c r="AD274" s="110"/>
      <c r="AE274" s="110"/>
      <c r="AF274" s="110"/>
      <c r="AG274" s="110"/>
      <c r="AH274" s="110"/>
      <c r="AI274" s="102"/>
      <c r="AJ274" s="110"/>
      <c r="AK274" s="21"/>
    </row>
    <row r="275" spans="1:37" x14ac:dyDescent="0.25">
      <c r="A275" s="108" t="s">
        <v>102</v>
      </c>
      <c r="B275" s="109" t="s">
        <v>103</v>
      </c>
      <c r="C275" s="110">
        <v>2014</v>
      </c>
      <c r="D275" s="110">
        <v>2026</v>
      </c>
      <c r="E275" s="125"/>
      <c r="F275" s="54" t="s">
        <v>12</v>
      </c>
      <c r="G275" s="44">
        <f t="shared" si="86"/>
        <v>4188939.46</v>
      </c>
      <c r="H275" s="44">
        <f t="shared" ref="H275:T275" si="89">H276+H280</f>
        <v>0</v>
      </c>
      <c r="I275" s="44">
        <f t="shared" si="89"/>
        <v>0</v>
      </c>
      <c r="J275" s="44">
        <f t="shared" si="89"/>
        <v>0</v>
      </c>
      <c r="K275" s="44">
        <f t="shared" si="89"/>
        <v>0</v>
      </c>
      <c r="L275" s="44">
        <f t="shared" si="89"/>
        <v>0</v>
      </c>
      <c r="M275" s="44">
        <f t="shared" si="89"/>
        <v>0</v>
      </c>
      <c r="N275" s="44">
        <f t="shared" si="89"/>
        <v>0</v>
      </c>
      <c r="O275" s="44">
        <f t="shared" si="89"/>
        <v>556420</v>
      </c>
      <c r="P275" s="44">
        <f t="shared" si="89"/>
        <v>392627.69</v>
      </c>
      <c r="Q275" s="44">
        <f t="shared" si="89"/>
        <v>616311.61</v>
      </c>
      <c r="R275" s="81">
        <f t="shared" si="89"/>
        <v>1089430.54</v>
      </c>
      <c r="S275" s="44">
        <f t="shared" si="89"/>
        <v>591807.17000000004</v>
      </c>
      <c r="T275" s="44">
        <f t="shared" si="89"/>
        <v>942342.45</v>
      </c>
      <c r="U275" s="125" t="s">
        <v>144</v>
      </c>
      <c r="V275" s="125" t="s">
        <v>145</v>
      </c>
      <c r="W275" s="110"/>
      <c r="X275" s="110"/>
      <c r="Y275" s="110"/>
      <c r="Z275" s="110"/>
      <c r="AA275" s="110"/>
      <c r="AB275" s="110"/>
      <c r="AC275" s="110"/>
      <c r="AD275" s="110"/>
      <c r="AE275" s="110"/>
      <c r="AF275" s="110">
        <v>100</v>
      </c>
      <c r="AG275" s="110">
        <v>100</v>
      </c>
      <c r="AH275" s="110">
        <v>100</v>
      </c>
      <c r="AI275" s="118"/>
      <c r="AJ275" s="110"/>
      <c r="AK275" s="21"/>
    </row>
    <row r="276" spans="1:37" ht="30" x14ac:dyDescent="0.25">
      <c r="A276" s="108"/>
      <c r="B276" s="109"/>
      <c r="C276" s="110"/>
      <c r="D276" s="110"/>
      <c r="E276" s="125"/>
      <c r="F276" s="54" t="s">
        <v>13</v>
      </c>
      <c r="G276" s="44">
        <f t="shared" si="86"/>
        <v>4188939.46</v>
      </c>
      <c r="H276" s="44">
        <f t="shared" ref="H276:T276" si="90">SUM(H277:H279)</f>
        <v>0</v>
      </c>
      <c r="I276" s="44">
        <f t="shared" si="90"/>
        <v>0</v>
      </c>
      <c r="J276" s="44">
        <f t="shared" si="90"/>
        <v>0</v>
      </c>
      <c r="K276" s="44">
        <f t="shared" si="90"/>
        <v>0</v>
      </c>
      <c r="L276" s="44">
        <f t="shared" si="90"/>
        <v>0</v>
      </c>
      <c r="M276" s="44">
        <f t="shared" si="90"/>
        <v>0</v>
      </c>
      <c r="N276" s="44">
        <f t="shared" si="90"/>
        <v>0</v>
      </c>
      <c r="O276" s="44">
        <f t="shared" si="90"/>
        <v>556420</v>
      </c>
      <c r="P276" s="44">
        <f t="shared" si="90"/>
        <v>392627.69</v>
      </c>
      <c r="Q276" s="44">
        <f t="shared" si="90"/>
        <v>616311.61</v>
      </c>
      <c r="R276" s="81">
        <f t="shared" si="90"/>
        <v>1089430.54</v>
      </c>
      <c r="S276" s="44">
        <f t="shared" si="90"/>
        <v>591807.17000000004</v>
      </c>
      <c r="T276" s="44">
        <f t="shared" si="90"/>
        <v>942342.45</v>
      </c>
      <c r="U276" s="125"/>
      <c r="V276" s="125"/>
      <c r="W276" s="110"/>
      <c r="X276" s="110"/>
      <c r="Y276" s="110"/>
      <c r="Z276" s="110"/>
      <c r="AA276" s="110"/>
      <c r="AB276" s="110"/>
      <c r="AC276" s="110"/>
      <c r="AD276" s="110"/>
      <c r="AE276" s="110"/>
      <c r="AF276" s="110"/>
      <c r="AG276" s="110"/>
      <c r="AH276" s="110"/>
      <c r="AI276" s="101"/>
      <c r="AJ276" s="110"/>
      <c r="AK276" s="21"/>
    </row>
    <row r="277" spans="1:37" ht="30" x14ac:dyDescent="0.25">
      <c r="A277" s="108"/>
      <c r="B277" s="109"/>
      <c r="C277" s="110"/>
      <c r="D277" s="110"/>
      <c r="E277" s="125"/>
      <c r="F277" s="54" t="s">
        <v>14</v>
      </c>
      <c r="G277" s="44">
        <f t="shared" si="86"/>
        <v>4188939.46</v>
      </c>
      <c r="H277" s="44">
        <v>0</v>
      </c>
      <c r="I277" s="44">
        <v>0</v>
      </c>
      <c r="J277" s="44">
        <v>0</v>
      </c>
      <c r="K277" s="44">
        <v>0</v>
      </c>
      <c r="L277" s="44">
        <v>0</v>
      </c>
      <c r="M277" s="44">
        <v>0</v>
      </c>
      <c r="N277" s="44">
        <v>0</v>
      </c>
      <c r="O277" s="44">
        <v>556420</v>
      </c>
      <c r="P277" s="44">
        <v>392627.69</v>
      </c>
      <c r="Q277" s="44">
        <v>616311.61</v>
      </c>
      <c r="R277" s="81">
        <v>1089430.54</v>
      </c>
      <c r="S277" s="44">
        <v>591807.17000000004</v>
      </c>
      <c r="T277" s="44">
        <v>942342.45</v>
      </c>
      <c r="U277" s="125"/>
      <c r="V277" s="125"/>
      <c r="W277" s="110"/>
      <c r="X277" s="110"/>
      <c r="Y277" s="110"/>
      <c r="Z277" s="110"/>
      <c r="AA277" s="110"/>
      <c r="AB277" s="110"/>
      <c r="AC277" s="110"/>
      <c r="AD277" s="110"/>
      <c r="AE277" s="110"/>
      <c r="AF277" s="110"/>
      <c r="AG277" s="110"/>
      <c r="AH277" s="110"/>
      <c r="AI277" s="101"/>
      <c r="AJ277" s="110"/>
      <c r="AK277" s="21"/>
    </row>
    <row r="278" spans="1:37" ht="30" x14ac:dyDescent="0.25">
      <c r="A278" s="108"/>
      <c r="B278" s="109"/>
      <c r="C278" s="110"/>
      <c r="D278" s="110"/>
      <c r="E278" s="125"/>
      <c r="F278" s="54" t="s">
        <v>15</v>
      </c>
      <c r="G278" s="44">
        <f t="shared" si="86"/>
        <v>0</v>
      </c>
      <c r="H278" s="44">
        <v>0</v>
      </c>
      <c r="I278" s="44">
        <v>0</v>
      </c>
      <c r="J278" s="44">
        <v>0</v>
      </c>
      <c r="K278" s="44">
        <v>0</v>
      </c>
      <c r="L278" s="44">
        <v>0</v>
      </c>
      <c r="M278" s="44">
        <v>0</v>
      </c>
      <c r="N278" s="44">
        <v>0</v>
      </c>
      <c r="O278" s="44">
        <v>0</v>
      </c>
      <c r="P278" s="44">
        <v>0</v>
      </c>
      <c r="Q278" s="44">
        <v>0</v>
      </c>
      <c r="R278" s="81">
        <v>0</v>
      </c>
      <c r="S278" s="44">
        <v>0</v>
      </c>
      <c r="T278" s="44">
        <v>0</v>
      </c>
      <c r="U278" s="125"/>
      <c r="V278" s="125"/>
      <c r="W278" s="110"/>
      <c r="X278" s="110"/>
      <c r="Y278" s="110"/>
      <c r="Z278" s="110"/>
      <c r="AA278" s="110"/>
      <c r="AB278" s="110"/>
      <c r="AC278" s="110"/>
      <c r="AD278" s="110"/>
      <c r="AE278" s="110"/>
      <c r="AF278" s="110"/>
      <c r="AG278" s="110"/>
      <c r="AH278" s="110"/>
      <c r="AI278" s="101"/>
      <c r="AJ278" s="110"/>
      <c r="AK278" s="21"/>
    </row>
    <row r="279" spans="1:37" ht="30" x14ac:dyDescent="0.25">
      <c r="A279" s="108"/>
      <c r="B279" s="109"/>
      <c r="C279" s="110"/>
      <c r="D279" s="110"/>
      <c r="E279" s="125"/>
      <c r="F279" s="54" t="s">
        <v>16</v>
      </c>
      <c r="G279" s="44">
        <f t="shared" si="86"/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0</v>
      </c>
      <c r="M279" s="44">
        <v>0</v>
      </c>
      <c r="N279" s="44">
        <v>0</v>
      </c>
      <c r="O279" s="44">
        <v>0</v>
      </c>
      <c r="P279" s="44">
        <v>0</v>
      </c>
      <c r="Q279" s="44">
        <v>0</v>
      </c>
      <c r="R279" s="81">
        <v>0</v>
      </c>
      <c r="S279" s="44">
        <v>0</v>
      </c>
      <c r="T279" s="44">
        <v>0</v>
      </c>
      <c r="U279" s="125"/>
      <c r="V279" s="125"/>
      <c r="W279" s="110"/>
      <c r="X279" s="110"/>
      <c r="Y279" s="110"/>
      <c r="Z279" s="110"/>
      <c r="AA279" s="110"/>
      <c r="AB279" s="110"/>
      <c r="AC279" s="110"/>
      <c r="AD279" s="110"/>
      <c r="AE279" s="110"/>
      <c r="AF279" s="110"/>
      <c r="AG279" s="110"/>
      <c r="AH279" s="110"/>
      <c r="AI279" s="101"/>
      <c r="AJ279" s="110"/>
      <c r="AK279" s="21"/>
    </row>
    <row r="280" spans="1:37" x14ac:dyDescent="0.25">
      <c r="A280" s="108"/>
      <c r="B280" s="109"/>
      <c r="C280" s="110"/>
      <c r="D280" s="110"/>
      <c r="E280" s="125"/>
      <c r="F280" s="54" t="s">
        <v>17</v>
      </c>
      <c r="G280" s="44">
        <f t="shared" si="86"/>
        <v>0</v>
      </c>
      <c r="H280" s="44">
        <v>0</v>
      </c>
      <c r="I280" s="44">
        <v>0</v>
      </c>
      <c r="J280" s="44">
        <v>0</v>
      </c>
      <c r="K280" s="44">
        <v>0</v>
      </c>
      <c r="L280" s="44">
        <v>0</v>
      </c>
      <c r="M280" s="44">
        <v>0</v>
      </c>
      <c r="N280" s="44">
        <v>0</v>
      </c>
      <c r="O280" s="44">
        <v>0</v>
      </c>
      <c r="P280" s="44">
        <v>0</v>
      </c>
      <c r="Q280" s="44">
        <v>0</v>
      </c>
      <c r="R280" s="81">
        <v>0</v>
      </c>
      <c r="S280" s="44">
        <v>0</v>
      </c>
      <c r="T280" s="44">
        <v>0</v>
      </c>
      <c r="U280" s="125"/>
      <c r="V280" s="125"/>
      <c r="W280" s="110"/>
      <c r="X280" s="110"/>
      <c r="Y280" s="110"/>
      <c r="Z280" s="110"/>
      <c r="AA280" s="110"/>
      <c r="AB280" s="110"/>
      <c r="AC280" s="110"/>
      <c r="AD280" s="110"/>
      <c r="AE280" s="110"/>
      <c r="AF280" s="110"/>
      <c r="AG280" s="110"/>
      <c r="AH280" s="110"/>
      <c r="AI280" s="102"/>
      <c r="AJ280" s="110"/>
      <c r="AK280" s="21"/>
    </row>
    <row r="281" spans="1:37" x14ac:dyDescent="0.25">
      <c r="A281" s="108" t="s">
        <v>126</v>
      </c>
      <c r="B281" s="109" t="s">
        <v>127</v>
      </c>
      <c r="C281" s="110">
        <v>2014</v>
      </c>
      <c r="D281" s="110">
        <v>2026</v>
      </c>
      <c r="E281" s="125"/>
      <c r="F281" s="54" t="s">
        <v>12</v>
      </c>
      <c r="G281" s="44">
        <f t="shared" si="86"/>
        <v>774360</v>
      </c>
      <c r="H281" s="44">
        <f>H282+H286</f>
        <v>0</v>
      </c>
      <c r="I281" s="44">
        <f t="shared" ref="I281:R281" si="91">I282+I286</f>
        <v>0</v>
      </c>
      <c r="J281" s="44">
        <f t="shared" si="91"/>
        <v>0</v>
      </c>
      <c r="K281" s="44">
        <f t="shared" si="91"/>
        <v>0</v>
      </c>
      <c r="L281" s="44">
        <f t="shared" si="91"/>
        <v>0</v>
      </c>
      <c r="M281" s="44">
        <f t="shared" si="91"/>
        <v>0</v>
      </c>
      <c r="N281" s="44">
        <f t="shared" si="91"/>
        <v>0</v>
      </c>
      <c r="O281" s="44">
        <f t="shared" si="91"/>
        <v>20000</v>
      </c>
      <c r="P281" s="44">
        <f t="shared" si="91"/>
        <v>388460</v>
      </c>
      <c r="Q281" s="44">
        <f t="shared" si="91"/>
        <v>327900</v>
      </c>
      <c r="R281" s="81">
        <f t="shared" si="91"/>
        <v>38000</v>
      </c>
      <c r="S281" s="44">
        <f>S282+S286</f>
        <v>0</v>
      </c>
      <c r="T281" s="44">
        <f>T282+T286</f>
        <v>0</v>
      </c>
      <c r="U281" s="125" t="s">
        <v>144</v>
      </c>
      <c r="V281" s="125" t="s">
        <v>145</v>
      </c>
      <c r="W281" s="110"/>
      <c r="X281" s="110"/>
      <c r="Y281" s="110"/>
      <c r="Z281" s="110"/>
      <c r="AA281" s="110"/>
      <c r="AB281" s="110"/>
      <c r="AC281" s="110"/>
      <c r="AD281" s="110"/>
      <c r="AE281" s="110"/>
      <c r="AF281" s="110">
        <v>100</v>
      </c>
      <c r="AG281" s="110"/>
      <c r="AH281" s="110"/>
      <c r="AI281" s="118"/>
      <c r="AJ281" s="110"/>
      <c r="AK281" s="21"/>
    </row>
    <row r="282" spans="1:37" ht="30" x14ac:dyDescent="0.25">
      <c r="A282" s="108"/>
      <c r="B282" s="109"/>
      <c r="C282" s="110"/>
      <c r="D282" s="110"/>
      <c r="E282" s="125"/>
      <c r="F282" s="54" t="s">
        <v>13</v>
      </c>
      <c r="G282" s="44">
        <f t="shared" si="86"/>
        <v>774360</v>
      </c>
      <c r="H282" s="44">
        <f>SUM(H283:H285)</f>
        <v>0</v>
      </c>
      <c r="I282" s="44">
        <f t="shared" ref="I282:R282" si="92">SUM(I283:I285)</f>
        <v>0</v>
      </c>
      <c r="J282" s="44">
        <f t="shared" si="92"/>
        <v>0</v>
      </c>
      <c r="K282" s="44">
        <f t="shared" si="92"/>
        <v>0</v>
      </c>
      <c r="L282" s="44">
        <f t="shared" si="92"/>
        <v>0</v>
      </c>
      <c r="M282" s="44">
        <f t="shared" si="92"/>
        <v>0</v>
      </c>
      <c r="N282" s="44">
        <f t="shared" si="92"/>
        <v>0</v>
      </c>
      <c r="O282" s="44">
        <f t="shared" si="92"/>
        <v>20000</v>
      </c>
      <c r="P282" s="44">
        <f t="shared" si="92"/>
        <v>388460</v>
      </c>
      <c r="Q282" s="44">
        <f t="shared" si="92"/>
        <v>327900</v>
      </c>
      <c r="R282" s="81">
        <f t="shared" si="92"/>
        <v>38000</v>
      </c>
      <c r="S282" s="44">
        <f>SUM(S283:S285)</f>
        <v>0</v>
      </c>
      <c r="T282" s="44">
        <f>SUM(T283:T285)</f>
        <v>0</v>
      </c>
      <c r="U282" s="125"/>
      <c r="V282" s="125"/>
      <c r="W282" s="110"/>
      <c r="X282" s="110"/>
      <c r="Y282" s="110"/>
      <c r="Z282" s="110"/>
      <c r="AA282" s="110"/>
      <c r="AB282" s="110"/>
      <c r="AC282" s="110"/>
      <c r="AD282" s="110"/>
      <c r="AE282" s="110"/>
      <c r="AF282" s="110"/>
      <c r="AG282" s="110"/>
      <c r="AH282" s="110"/>
      <c r="AI282" s="101"/>
      <c r="AJ282" s="110"/>
      <c r="AK282" s="21"/>
    </row>
    <row r="283" spans="1:37" ht="30" x14ac:dyDescent="0.25">
      <c r="A283" s="108"/>
      <c r="B283" s="109"/>
      <c r="C283" s="110"/>
      <c r="D283" s="110"/>
      <c r="E283" s="125"/>
      <c r="F283" s="54" t="s">
        <v>14</v>
      </c>
      <c r="G283" s="44">
        <f t="shared" si="86"/>
        <v>774360</v>
      </c>
      <c r="H283" s="44">
        <v>0</v>
      </c>
      <c r="I283" s="44">
        <v>0</v>
      </c>
      <c r="J283" s="44">
        <v>0</v>
      </c>
      <c r="K283" s="44">
        <v>0</v>
      </c>
      <c r="L283" s="44">
        <v>0</v>
      </c>
      <c r="M283" s="44">
        <v>0</v>
      </c>
      <c r="N283" s="44">
        <v>0</v>
      </c>
      <c r="O283" s="44">
        <v>20000</v>
      </c>
      <c r="P283" s="44">
        <v>388460</v>
      </c>
      <c r="Q283" s="44">
        <v>327900</v>
      </c>
      <c r="R283" s="81">
        <v>38000</v>
      </c>
      <c r="S283" s="44">
        <v>0</v>
      </c>
      <c r="T283" s="44">
        <v>0</v>
      </c>
      <c r="U283" s="125"/>
      <c r="V283" s="125"/>
      <c r="W283" s="110"/>
      <c r="X283" s="110"/>
      <c r="Y283" s="110"/>
      <c r="Z283" s="110"/>
      <c r="AA283" s="110"/>
      <c r="AB283" s="110"/>
      <c r="AC283" s="110"/>
      <c r="AD283" s="110"/>
      <c r="AE283" s="110"/>
      <c r="AF283" s="110"/>
      <c r="AG283" s="110"/>
      <c r="AH283" s="110"/>
      <c r="AI283" s="101"/>
      <c r="AJ283" s="110"/>
      <c r="AK283" s="21"/>
    </row>
    <row r="284" spans="1:37" ht="30" x14ac:dyDescent="0.25">
      <c r="A284" s="108"/>
      <c r="B284" s="109"/>
      <c r="C284" s="110"/>
      <c r="D284" s="110"/>
      <c r="E284" s="125"/>
      <c r="F284" s="54" t="s">
        <v>15</v>
      </c>
      <c r="G284" s="44">
        <f t="shared" si="86"/>
        <v>0</v>
      </c>
      <c r="H284" s="44">
        <v>0</v>
      </c>
      <c r="I284" s="44">
        <v>0</v>
      </c>
      <c r="J284" s="44">
        <v>0</v>
      </c>
      <c r="K284" s="44">
        <v>0</v>
      </c>
      <c r="L284" s="44">
        <v>0</v>
      </c>
      <c r="M284" s="44">
        <v>0</v>
      </c>
      <c r="N284" s="44">
        <v>0</v>
      </c>
      <c r="O284" s="44">
        <v>0</v>
      </c>
      <c r="P284" s="44">
        <v>0</v>
      </c>
      <c r="Q284" s="44">
        <v>0</v>
      </c>
      <c r="R284" s="81">
        <v>0</v>
      </c>
      <c r="S284" s="44">
        <v>0</v>
      </c>
      <c r="T284" s="44">
        <v>0</v>
      </c>
      <c r="U284" s="125"/>
      <c r="V284" s="125"/>
      <c r="W284" s="110"/>
      <c r="X284" s="110"/>
      <c r="Y284" s="110"/>
      <c r="Z284" s="110"/>
      <c r="AA284" s="110"/>
      <c r="AB284" s="110"/>
      <c r="AC284" s="110"/>
      <c r="AD284" s="110"/>
      <c r="AE284" s="110"/>
      <c r="AF284" s="110"/>
      <c r="AG284" s="110"/>
      <c r="AH284" s="110"/>
      <c r="AI284" s="101"/>
      <c r="AJ284" s="110"/>
      <c r="AK284" s="21"/>
    </row>
    <row r="285" spans="1:37" ht="30" x14ac:dyDescent="0.25">
      <c r="A285" s="108"/>
      <c r="B285" s="109"/>
      <c r="C285" s="110"/>
      <c r="D285" s="110"/>
      <c r="E285" s="125"/>
      <c r="F285" s="54" t="s">
        <v>16</v>
      </c>
      <c r="G285" s="44">
        <f t="shared" si="86"/>
        <v>0</v>
      </c>
      <c r="H285" s="44">
        <v>0</v>
      </c>
      <c r="I285" s="44">
        <v>0</v>
      </c>
      <c r="J285" s="44">
        <v>0</v>
      </c>
      <c r="K285" s="44">
        <v>0</v>
      </c>
      <c r="L285" s="44">
        <v>0</v>
      </c>
      <c r="M285" s="44">
        <v>0</v>
      </c>
      <c r="N285" s="44">
        <v>0</v>
      </c>
      <c r="O285" s="44">
        <v>0</v>
      </c>
      <c r="P285" s="44">
        <v>0</v>
      </c>
      <c r="Q285" s="44">
        <v>0</v>
      </c>
      <c r="R285" s="81">
        <v>0</v>
      </c>
      <c r="S285" s="44">
        <v>0</v>
      </c>
      <c r="T285" s="44">
        <v>0</v>
      </c>
      <c r="U285" s="125"/>
      <c r="V285" s="125"/>
      <c r="W285" s="110"/>
      <c r="X285" s="110"/>
      <c r="Y285" s="110"/>
      <c r="Z285" s="110"/>
      <c r="AA285" s="110"/>
      <c r="AB285" s="110"/>
      <c r="AC285" s="110"/>
      <c r="AD285" s="110"/>
      <c r="AE285" s="110"/>
      <c r="AF285" s="110"/>
      <c r="AG285" s="110"/>
      <c r="AH285" s="110"/>
      <c r="AI285" s="101"/>
      <c r="AJ285" s="110"/>
      <c r="AK285" s="21"/>
    </row>
    <row r="286" spans="1:37" x14ac:dyDescent="0.25">
      <c r="A286" s="108"/>
      <c r="B286" s="109"/>
      <c r="C286" s="110"/>
      <c r="D286" s="110"/>
      <c r="E286" s="125"/>
      <c r="F286" s="54" t="s">
        <v>17</v>
      </c>
      <c r="G286" s="44">
        <f t="shared" si="86"/>
        <v>0</v>
      </c>
      <c r="H286" s="44">
        <v>0</v>
      </c>
      <c r="I286" s="44">
        <v>0</v>
      </c>
      <c r="J286" s="44">
        <v>0</v>
      </c>
      <c r="K286" s="44">
        <v>0</v>
      </c>
      <c r="L286" s="44">
        <v>0</v>
      </c>
      <c r="M286" s="44">
        <v>0</v>
      </c>
      <c r="N286" s="44">
        <v>0</v>
      </c>
      <c r="O286" s="44">
        <v>0</v>
      </c>
      <c r="P286" s="44">
        <v>0</v>
      </c>
      <c r="Q286" s="44">
        <v>0</v>
      </c>
      <c r="R286" s="81">
        <v>0</v>
      </c>
      <c r="S286" s="44">
        <v>0</v>
      </c>
      <c r="T286" s="44">
        <v>0</v>
      </c>
      <c r="U286" s="125"/>
      <c r="V286" s="125"/>
      <c r="W286" s="110"/>
      <c r="X286" s="110"/>
      <c r="Y286" s="110"/>
      <c r="Z286" s="110"/>
      <c r="AA286" s="110"/>
      <c r="AB286" s="110"/>
      <c r="AC286" s="110"/>
      <c r="AD286" s="110"/>
      <c r="AE286" s="110"/>
      <c r="AF286" s="110"/>
      <c r="AG286" s="110"/>
      <c r="AH286" s="110"/>
      <c r="AI286" s="102"/>
      <c r="AJ286" s="110"/>
      <c r="AK286" s="21"/>
    </row>
    <row r="287" spans="1:37" x14ac:dyDescent="0.25">
      <c r="A287" s="108" t="s">
        <v>128</v>
      </c>
      <c r="B287" s="109" t="s">
        <v>129</v>
      </c>
      <c r="C287" s="110">
        <v>2021</v>
      </c>
      <c r="D287" s="110">
        <v>2026</v>
      </c>
      <c r="E287" s="125"/>
      <c r="F287" s="54" t="s">
        <v>12</v>
      </c>
      <c r="G287" s="44">
        <f t="shared" si="86"/>
        <v>9268333.5</v>
      </c>
      <c r="H287" s="44">
        <f>H288+H292</f>
        <v>0</v>
      </c>
      <c r="I287" s="44">
        <f t="shared" ref="I287:R287" si="93">I288+I292</f>
        <v>0</v>
      </c>
      <c r="J287" s="44">
        <f t="shared" si="93"/>
        <v>0</v>
      </c>
      <c r="K287" s="44">
        <f t="shared" si="93"/>
        <v>0</v>
      </c>
      <c r="L287" s="44">
        <f t="shared" si="93"/>
        <v>0</v>
      </c>
      <c r="M287" s="44">
        <f t="shared" si="93"/>
        <v>0</v>
      </c>
      <c r="N287" s="44">
        <f t="shared" si="93"/>
        <v>0</v>
      </c>
      <c r="O287" s="44">
        <f t="shared" si="93"/>
        <v>5117127.5999999996</v>
      </c>
      <c r="P287" s="44">
        <f t="shared" si="93"/>
        <v>0</v>
      </c>
      <c r="Q287" s="44">
        <f t="shared" si="93"/>
        <v>4151205.9</v>
      </c>
      <c r="R287" s="81">
        <f t="shared" si="93"/>
        <v>0</v>
      </c>
      <c r="S287" s="44">
        <f>S288+S292</f>
        <v>0</v>
      </c>
      <c r="T287" s="44">
        <f>T288+T292</f>
        <v>0</v>
      </c>
      <c r="U287" s="124" t="s">
        <v>144</v>
      </c>
      <c r="V287" s="124" t="s">
        <v>145</v>
      </c>
      <c r="W287" s="49"/>
      <c r="X287" s="49"/>
      <c r="Y287" s="49"/>
      <c r="Z287" s="49"/>
      <c r="AA287" s="49"/>
      <c r="AB287" s="49"/>
      <c r="AC287" s="49"/>
      <c r="AD287" s="49"/>
      <c r="AE287" s="49"/>
      <c r="AF287" s="118"/>
      <c r="AG287" s="118"/>
      <c r="AH287" s="118"/>
      <c r="AI287" s="118"/>
      <c r="AJ287" s="118"/>
      <c r="AK287" s="21"/>
    </row>
    <row r="288" spans="1:37" ht="30" x14ac:dyDescent="0.25">
      <c r="A288" s="108"/>
      <c r="B288" s="109"/>
      <c r="C288" s="110"/>
      <c r="D288" s="110"/>
      <c r="E288" s="125"/>
      <c r="F288" s="54" t="s">
        <v>13</v>
      </c>
      <c r="G288" s="44">
        <f t="shared" si="86"/>
        <v>9268333.5</v>
      </c>
      <c r="H288" s="44">
        <f>SUM(H289:H291)</f>
        <v>0</v>
      </c>
      <c r="I288" s="44">
        <f t="shared" ref="I288:R288" si="94">SUM(I289:I291)</f>
        <v>0</v>
      </c>
      <c r="J288" s="44">
        <f t="shared" si="94"/>
        <v>0</v>
      </c>
      <c r="K288" s="44">
        <f t="shared" si="94"/>
        <v>0</v>
      </c>
      <c r="L288" s="44">
        <f t="shared" si="94"/>
        <v>0</v>
      </c>
      <c r="M288" s="44">
        <f t="shared" si="94"/>
        <v>0</v>
      </c>
      <c r="N288" s="44">
        <f t="shared" si="94"/>
        <v>0</v>
      </c>
      <c r="O288" s="44">
        <f t="shared" si="94"/>
        <v>5117127.5999999996</v>
      </c>
      <c r="P288" s="44">
        <f t="shared" si="94"/>
        <v>0</v>
      </c>
      <c r="Q288" s="44">
        <f t="shared" si="94"/>
        <v>4151205.9</v>
      </c>
      <c r="R288" s="81">
        <f t="shared" si="94"/>
        <v>0</v>
      </c>
      <c r="S288" s="44">
        <f>SUM(S289:S291)</f>
        <v>0</v>
      </c>
      <c r="T288" s="44">
        <f>SUM(T289:T291)</f>
        <v>0</v>
      </c>
      <c r="U288" s="115"/>
      <c r="V288" s="115"/>
      <c r="W288" s="49"/>
      <c r="X288" s="49"/>
      <c r="Y288" s="49"/>
      <c r="Z288" s="49"/>
      <c r="AA288" s="49"/>
      <c r="AB288" s="49"/>
      <c r="AC288" s="49"/>
      <c r="AD288" s="49"/>
      <c r="AE288" s="49"/>
      <c r="AF288" s="101"/>
      <c r="AG288" s="101"/>
      <c r="AH288" s="101"/>
      <c r="AI288" s="101"/>
      <c r="AJ288" s="101"/>
      <c r="AK288" s="24"/>
    </row>
    <row r="289" spans="1:37" ht="30" x14ac:dyDescent="0.25">
      <c r="A289" s="108"/>
      <c r="B289" s="109"/>
      <c r="C289" s="110"/>
      <c r="D289" s="110"/>
      <c r="E289" s="125"/>
      <c r="F289" s="54" t="s">
        <v>14</v>
      </c>
      <c r="G289" s="44">
        <f t="shared" si="86"/>
        <v>719273.05999999994</v>
      </c>
      <c r="H289" s="44">
        <v>0</v>
      </c>
      <c r="I289" s="44">
        <v>0</v>
      </c>
      <c r="J289" s="44">
        <v>0</v>
      </c>
      <c r="K289" s="44">
        <v>0</v>
      </c>
      <c r="L289" s="44">
        <v>0</v>
      </c>
      <c r="M289" s="44">
        <v>0</v>
      </c>
      <c r="N289" s="44">
        <v>0</v>
      </c>
      <c r="O289" s="44">
        <v>511712.75999999995</v>
      </c>
      <c r="P289" s="44">
        <v>0</v>
      </c>
      <c r="Q289" s="44">
        <v>207560.3</v>
      </c>
      <c r="R289" s="81">
        <v>0</v>
      </c>
      <c r="S289" s="44">
        <v>0</v>
      </c>
      <c r="T289" s="44">
        <v>0</v>
      </c>
      <c r="U289" s="115"/>
      <c r="V289" s="115"/>
      <c r="W289" s="49"/>
      <c r="X289" s="49"/>
      <c r="Y289" s="49"/>
      <c r="Z289" s="49"/>
      <c r="AA289" s="49"/>
      <c r="AB289" s="49"/>
      <c r="AC289" s="49"/>
      <c r="AD289" s="49"/>
      <c r="AE289" s="49"/>
      <c r="AF289" s="101"/>
      <c r="AG289" s="101"/>
      <c r="AH289" s="101"/>
      <c r="AI289" s="101"/>
      <c r="AJ289" s="101"/>
      <c r="AK289" s="24"/>
    </row>
    <row r="290" spans="1:37" ht="30" x14ac:dyDescent="0.25">
      <c r="A290" s="108"/>
      <c r="B290" s="109"/>
      <c r="C290" s="110"/>
      <c r="D290" s="110"/>
      <c r="E290" s="125"/>
      <c r="F290" s="54" t="s">
        <v>15</v>
      </c>
      <c r="G290" s="44">
        <f t="shared" si="86"/>
        <v>8549060.4399999995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44">
        <v>0</v>
      </c>
      <c r="N290" s="44">
        <v>0</v>
      </c>
      <c r="O290" s="44">
        <v>4605414.84</v>
      </c>
      <c r="P290" s="44">
        <v>0</v>
      </c>
      <c r="Q290" s="44">
        <v>3943645.6</v>
      </c>
      <c r="R290" s="81">
        <v>0</v>
      </c>
      <c r="S290" s="44">
        <v>0</v>
      </c>
      <c r="T290" s="44">
        <v>0</v>
      </c>
      <c r="U290" s="115"/>
      <c r="V290" s="115"/>
      <c r="W290" s="49"/>
      <c r="X290" s="49"/>
      <c r="Y290" s="49"/>
      <c r="Z290" s="49"/>
      <c r="AA290" s="49"/>
      <c r="AB290" s="49"/>
      <c r="AC290" s="49"/>
      <c r="AD290" s="49"/>
      <c r="AE290" s="49"/>
      <c r="AF290" s="101"/>
      <c r="AG290" s="101"/>
      <c r="AH290" s="101"/>
      <c r="AI290" s="101"/>
      <c r="AJ290" s="101"/>
      <c r="AK290" s="24"/>
    </row>
    <row r="291" spans="1:37" ht="30" x14ac:dyDescent="0.25">
      <c r="A291" s="108"/>
      <c r="B291" s="109"/>
      <c r="C291" s="110"/>
      <c r="D291" s="110"/>
      <c r="E291" s="125"/>
      <c r="F291" s="54" t="s">
        <v>16</v>
      </c>
      <c r="G291" s="44">
        <f t="shared" si="86"/>
        <v>0</v>
      </c>
      <c r="H291" s="44">
        <v>0</v>
      </c>
      <c r="I291" s="44">
        <v>0</v>
      </c>
      <c r="J291" s="44">
        <v>0</v>
      </c>
      <c r="K291" s="44">
        <v>0</v>
      </c>
      <c r="L291" s="44">
        <v>0</v>
      </c>
      <c r="M291" s="44">
        <v>0</v>
      </c>
      <c r="N291" s="44">
        <v>0</v>
      </c>
      <c r="O291" s="44">
        <v>0</v>
      </c>
      <c r="P291" s="44">
        <v>0</v>
      </c>
      <c r="Q291" s="44">
        <v>0</v>
      </c>
      <c r="R291" s="81">
        <v>0</v>
      </c>
      <c r="S291" s="44">
        <v>0</v>
      </c>
      <c r="T291" s="44">
        <v>0</v>
      </c>
      <c r="U291" s="115"/>
      <c r="V291" s="115"/>
      <c r="W291" s="49"/>
      <c r="X291" s="49"/>
      <c r="Y291" s="49"/>
      <c r="Z291" s="49"/>
      <c r="AA291" s="49"/>
      <c r="AB291" s="49"/>
      <c r="AC291" s="49"/>
      <c r="AD291" s="49"/>
      <c r="AE291" s="49"/>
      <c r="AF291" s="101"/>
      <c r="AG291" s="101"/>
      <c r="AH291" s="101"/>
      <c r="AI291" s="101"/>
      <c r="AJ291" s="101"/>
      <c r="AK291" s="24"/>
    </row>
    <row r="292" spans="1:37" x14ac:dyDescent="0.25">
      <c r="A292" s="108"/>
      <c r="B292" s="109"/>
      <c r="C292" s="110"/>
      <c r="D292" s="110"/>
      <c r="E292" s="125"/>
      <c r="F292" s="54" t="s">
        <v>17</v>
      </c>
      <c r="G292" s="44">
        <f t="shared" si="86"/>
        <v>0</v>
      </c>
      <c r="H292" s="44">
        <v>0</v>
      </c>
      <c r="I292" s="44">
        <v>0</v>
      </c>
      <c r="J292" s="44">
        <v>0</v>
      </c>
      <c r="K292" s="44">
        <v>0</v>
      </c>
      <c r="L292" s="44">
        <v>0</v>
      </c>
      <c r="M292" s="44">
        <v>0</v>
      </c>
      <c r="N292" s="44">
        <v>0</v>
      </c>
      <c r="O292" s="44">
        <v>0</v>
      </c>
      <c r="P292" s="44">
        <v>0</v>
      </c>
      <c r="Q292" s="44">
        <v>0</v>
      </c>
      <c r="R292" s="81">
        <v>0</v>
      </c>
      <c r="S292" s="44">
        <v>0</v>
      </c>
      <c r="T292" s="44">
        <v>0</v>
      </c>
      <c r="U292" s="116"/>
      <c r="V292" s="116"/>
      <c r="W292" s="49"/>
      <c r="X292" s="49"/>
      <c r="Y292" s="49"/>
      <c r="Z292" s="49"/>
      <c r="AA292" s="49"/>
      <c r="AB292" s="49"/>
      <c r="AC292" s="49"/>
      <c r="AD292" s="49"/>
      <c r="AE292" s="49"/>
      <c r="AF292" s="102"/>
      <c r="AG292" s="102"/>
      <c r="AH292" s="102"/>
      <c r="AI292" s="102"/>
      <c r="AJ292" s="102"/>
      <c r="AK292" s="24"/>
    </row>
    <row r="293" spans="1:37" x14ac:dyDescent="0.25">
      <c r="A293" s="122" t="s">
        <v>149</v>
      </c>
      <c r="B293" s="123" t="s">
        <v>150</v>
      </c>
      <c r="C293" s="118">
        <v>2014</v>
      </c>
      <c r="D293" s="118">
        <v>2026</v>
      </c>
      <c r="E293" s="124"/>
      <c r="F293" s="54" t="s">
        <v>12</v>
      </c>
      <c r="G293" s="44">
        <f>Q293+R293+S293+T293</f>
        <v>390737.88</v>
      </c>
      <c r="H293" s="44"/>
      <c r="I293" s="44"/>
      <c r="J293" s="44"/>
      <c r="K293" s="44"/>
      <c r="L293" s="44"/>
      <c r="M293" s="44"/>
      <c r="N293" s="44"/>
      <c r="O293" s="44"/>
      <c r="P293" s="44">
        <v>0</v>
      </c>
      <c r="Q293" s="44">
        <v>0</v>
      </c>
      <c r="R293" s="81">
        <v>0</v>
      </c>
      <c r="S293" s="44">
        <f>S305</f>
        <v>390737.88</v>
      </c>
      <c r="T293" s="44">
        <v>0</v>
      </c>
      <c r="U293" s="114" t="s">
        <v>144</v>
      </c>
      <c r="V293" s="114" t="s">
        <v>145</v>
      </c>
      <c r="W293" s="49"/>
      <c r="X293" s="49"/>
      <c r="Y293" s="49"/>
      <c r="Z293" s="49"/>
      <c r="AA293" s="49"/>
      <c r="AB293" s="49"/>
      <c r="AC293" s="49"/>
      <c r="AD293" s="49"/>
      <c r="AE293" s="49"/>
      <c r="AF293" s="118"/>
      <c r="AG293" s="118"/>
      <c r="AH293" s="118"/>
      <c r="AI293" s="118"/>
      <c r="AJ293" s="118"/>
      <c r="AK293" s="21"/>
    </row>
    <row r="294" spans="1:37" ht="30" x14ac:dyDescent="0.25">
      <c r="A294" s="101"/>
      <c r="B294" s="120"/>
      <c r="C294" s="101"/>
      <c r="D294" s="101"/>
      <c r="E294" s="115"/>
      <c r="F294" s="54" t="s">
        <v>13</v>
      </c>
      <c r="G294" s="44">
        <f t="shared" ref="G294:G298" si="95">Q294+R294+S294+T294</f>
        <v>390737.88</v>
      </c>
      <c r="H294" s="44"/>
      <c r="I294" s="44"/>
      <c r="J294" s="44"/>
      <c r="K294" s="44"/>
      <c r="L294" s="44"/>
      <c r="M294" s="44"/>
      <c r="N294" s="44"/>
      <c r="O294" s="44"/>
      <c r="P294" s="44">
        <v>0</v>
      </c>
      <c r="Q294" s="44">
        <v>0</v>
      </c>
      <c r="R294" s="81">
        <v>0</v>
      </c>
      <c r="S294" s="44">
        <f>S306</f>
        <v>390737.88</v>
      </c>
      <c r="T294" s="44">
        <v>0</v>
      </c>
      <c r="U294" s="115"/>
      <c r="V294" s="115"/>
      <c r="W294" s="49"/>
      <c r="X294" s="49"/>
      <c r="Y294" s="49"/>
      <c r="Z294" s="49"/>
      <c r="AA294" s="49"/>
      <c r="AB294" s="49"/>
      <c r="AC294" s="49"/>
      <c r="AD294" s="49"/>
      <c r="AE294" s="49"/>
      <c r="AF294" s="101"/>
      <c r="AG294" s="101"/>
      <c r="AH294" s="101"/>
      <c r="AI294" s="101"/>
      <c r="AJ294" s="101"/>
      <c r="AK294" s="24"/>
    </row>
    <row r="295" spans="1:37" ht="30" x14ac:dyDescent="0.25">
      <c r="A295" s="101"/>
      <c r="B295" s="120"/>
      <c r="C295" s="101"/>
      <c r="D295" s="101"/>
      <c r="E295" s="115"/>
      <c r="F295" s="54" t="s">
        <v>14</v>
      </c>
      <c r="G295" s="44">
        <f>Q295+R295+S295+T295</f>
        <v>390737.88</v>
      </c>
      <c r="H295" s="44"/>
      <c r="I295" s="44"/>
      <c r="J295" s="44"/>
      <c r="K295" s="44"/>
      <c r="L295" s="44"/>
      <c r="M295" s="44"/>
      <c r="N295" s="44"/>
      <c r="O295" s="44"/>
      <c r="P295" s="44">
        <v>0</v>
      </c>
      <c r="Q295" s="44">
        <v>0</v>
      </c>
      <c r="R295" s="81">
        <v>0</v>
      </c>
      <c r="S295" s="44">
        <f>S307</f>
        <v>390737.88</v>
      </c>
      <c r="T295" s="44">
        <v>0</v>
      </c>
      <c r="U295" s="115"/>
      <c r="V295" s="115"/>
      <c r="W295" s="49"/>
      <c r="X295" s="49"/>
      <c r="Y295" s="49"/>
      <c r="Z295" s="49"/>
      <c r="AA295" s="49"/>
      <c r="AB295" s="49"/>
      <c r="AC295" s="49"/>
      <c r="AD295" s="49"/>
      <c r="AE295" s="49"/>
      <c r="AF295" s="101"/>
      <c r="AG295" s="101"/>
      <c r="AH295" s="101"/>
      <c r="AI295" s="101"/>
      <c r="AJ295" s="101"/>
      <c r="AK295" s="24"/>
    </row>
    <row r="296" spans="1:37" ht="30" x14ac:dyDescent="0.25">
      <c r="A296" s="101"/>
      <c r="B296" s="120"/>
      <c r="C296" s="101"/>
      <c r="D296" s="101"/>
      <c r="E296" s="115"/>
      <c r="F296" s="54" t="s">
        <v>15</v>
      </c>
      <c r="G296" s="44">
        <f t="shared" si="95"/>
        <v>0</v>
      </c>
      <c r="H296" s="44"/>
      <c r="I296" s="44"/>
      <c r="J296" s="44"/>
      <c r="K296" s="44"/>
      <c r="L296" s="44"/>
      <c r="M296" s="44"/>
      <c r="N296" s="44"/>
      <c r="O296" s="44"/>
      <c r="P296" s="44">
        <v>0</v>
      </c>
      <c r="Q296" s="44">
        <v>0</v>
      </c>
      <c r="R296" s="81">
        <v>0</v>
      </c>
      <c r="S296" s="44">
        <f>S308</f>
        <v>0</v>
      </c>
      <c r="T296" s="44">
        <v>0</v>
      </c>
      <c r="U296" s="115"/>
      <c r="V296" s="115"/>
      <c r="W296" s="49"/>
      <c r="X296" s="49"/>
      <c r="Y296" s="49"/>
      <c r="Z296" s="49"/>
      <c r="AA296" s="49"/>
      <c r="AB296" s="49"/>
      <c r="AC296" s="49"/>
      <c r="AD296" s="49"/>
      <c r="AE296" s="49"/>
      <c r="AF296" s="101"/>
      <c r="AG296" s="101"/>
      <c r="AH296" s="101"/>
      <c r="AI296" s="101"/>
      <c r="AJ296" s="101"/>
      <c r="AK296" s="24"/>
    </row>
    <row r="297" spans="1:37" ht="30" x14ac:dyDescent="0.25">
      <c r="A297" s="101"/>
      <c r="B297" s="120"/>
      <c r="C297" s="101"/>
      <c r="D297" s="101"/>
      <c r="E297" s="115"/>
      <c r="F297" s="54" t="s">
        <v>16</v>
      </c>
      <c r="G297" s="44">
        <f t="shared" si="95"/>
        <v>0</v>
      </c>
      <c r="H297" s="44"/>
      <c r="I297" s="44"/>
      <c r="J297" s="44"/>
      <c r="K297" s="44"/>
      <c r="L297" s="44"/>
      <c r="M297" s="44"/>
      <c r="N297" s="44"/>
      <c r="O297" s="44"/>
      <c r="P297" s="44">
        <v>0</v>
      </c>
      <c r="Q297" s="44">
        <v>0</v>
      </c>
      <c r="R297" s="81">
        <v>0</v>
      </c>
      <c r="S297" s="44">
        <v>0</v>
      </c>
      <c r="T297" s="44">
        <v>0</v>
      </c>
      <c r="U297" s="115"/>
      <c r="V297" s="115"/>
      <c r="W297" s="49"/>
      <c r="X297" s="49"/>
      <c r="Y297" s="49"/>
      <c r="Z297" s="49"/>
      <c r="AA297" s="49"/>
      <c r="AB297" s="49"/>
      <c r="AC297" s="49"/>
      <c r="AD297" s="49"/>
      <c r="AE297" s="49"/>
      <c r="AF297" s="101"/>
      <c r="AG297" s="101"/>
      <c r="AH297" s="101"/>
      <c r="AI297" s="101"/>
      <c r="AJ297" s="101"/>
      <c r="AK297" s="24"/>
    </row>
    <row r="298" spans="1:37" x14ac:dyDescent="0.25">
      <c r="A298" s="102"/>
      <c r="B298" s="121"/>
      <c r="C298" s="102"/>
      <c r="D298" s="102"/>
      <c r="E298" s="116"/>
      <c r="F298" s="54" t="s">
        <v>17</v>
      </c>
      <c r="G298" s="44">
        <f t="shared" si="95"/>
        <v>0</v>
      </c>
      <c r="H298" s="44"/>
      <c r="I298" s="44"/>
      <c r="J298" s="44"/>
      <c r="K298" s="44"/>
      <c r="L298" s="44"/>
      <c r="M298" s="44"/>
      <c r="N298" s="44"/>
      <c r="O298" s="44"/>
      <c r="P298" s="44">
        <v>0</v>
      </c>
      <c r="Q298" s="44">
        <v>0</v>
      </c>
      <c r="R298" s="81">
        <v>0</v>
      </c>
      <c r="S298" s="44">
        <v>0</v>
      </c>
      <c r="T298" s="44">
        <v>0</v>
      </c>
      <c r="U298" s="116"/>
      <c r="V298" s="116"/>
      <c r="W298" s="49"/>
      <c r="X298" s="49"/>
      <c r="Y298" s="49"/>
      <c r="Z298" s="49"/>
      <c r="AA298" s="49"/>
      <c r="AB298" s="49"/>
      <c r="AC298" s="49"/>
      <c r="AD298" s="49"/>
      <c r="AE298" s="49"/>
      <c r="AF298" s="102"/>
      <c r="AG298" s="102"/>
      <c r="AH298" s="102"/>
      <c r="AI298" s="102"/>
      <c r="AJ298" s="102"/>
      <c r="AK298" s="24"/>
    </row>
    <row r="299" spans="1:37" ht="2.25" hidden="1" customHeight="1" x14ac:dyDescent="0.25">
      <c r="A299" s="122" t="s">
        <v>151</v>
      </c>
      <c r="B299" s="123" t="s">
        <v>152</v>
      </c>
      <c r="C299" s="118">
        <v>2023</v>
      </c>
      <c r="D299" s="118">
        <v>2025</v>
      </c>
      <c r="E299" s="124"/>
      <c r="F299" s="54" t="s">
        <v>12</v>
      </c>
      <c r="G299" s="44">
        <f>Q299</f>
        <v>0</v>
      </c>
      <c r="H299" s="44"/>
      <c r="I299" s="44"/>
      <c r="J299" s="44"/>
      <c r="K299" s="44"/>
      <c r="L299" s="44"/>
      <c r="M299" s="44"/>
      <c r="N299" s="44"/>
      <c r="O299" s="44"/>
      <c r="P299" s="44">
        <v>0</v>
      </c>
      <c r="Q299" s="44">
        <v>0</v>
      </c>
      <c r="R299" s="81">
        <v>0</v>
      </c>
      <c r="S299" s="44">
        <v>0</v>
      </c>
      <c r="T299" s="44">
        <v>0</v>
      </c>
      <c r="U299" s="114" t="s">
        <v>144</v>
      </c>
      <c r="V299" s="114" t="s">
        <v>145</v>
      </c>
      <c r="W299" s="49"/>
      <c r="X299" s="49"/>
      <c r="Y299" s="49"/>
      <c r="Z299" s="49"/>
      <c r="AA299" s="49"/>
      <c r="AB299" s="49"/>
      <c r="AC299" s="49"/>
      <c r="AD299" s="49"/>
      <c r="AE299" s="49"/>
      <c r="AF299" s="118"/>
      <c r="AG299" s="118"/>
      <c r="AH299" s="118"/>
      <c r="AI299" s="52"/>
      <c r="AJ299" s="118"/>
      <c r="AK299" s="21"/>
    </row>
    <row r="300" spans="1:37" ht="30" hidden="1" x14ac:dyDescent="0.25">
      <c r="A300" s="101"/>
      <c r="B300" s="120"/>
      <c r="C300" s="101"/>
      <c r="D300" s="101"/>
      <c r="E300" s="115"/>
      <c r="F300" s="54" t="s">
        <v>13</v>
      </c>
      <c r="G300" s="44">
        <f>Q300</f>
        <v>0</v>
      </c>
      <c r="H300" s="44"/>
      <c r="I300" s="44"/>
      <c r="J300" s="44"/>
      <c r="K300" s="44"/>
      <c r="L300" s="44"/>
      <c r="M300" s="44"/>
      <c r="N300" s="44"/>
      <c r="O300" s="44"/>
      <c r="P300" s="44">
        <v>0</v>
      </c>
      <c r="Q300" s="44">
        <v>0</v>
      </c>
      <c r="R300" s="81">
        <v>0</v>
      </c>
      <c r="S300" s="44">
        <v>0</v>
      </c>
      <c r="T300" s="44">
        <v>0</v>
      </c>
      <c r="U300" s="115"/>
      <c r="V300" s="115"/>
      <c r="W300" s="49"/>
      <c r="X300" s="49"/>
      <c r="Y300" s="49"/>
      <c r="Z300" s="49"/>
      <c r="AA300" s="49"/>
      <c r="AB300" s="49"/>
      <c r="AC300" s="49"/>
      <c r="AD300" s="49"/>
      <c r="AE300" s="49"/>
      <c r="AF300" s="101"/>
      <c r="AG300" s="101"/>
      <c r="AH300" s="101"/>
      <c r="AI300" s="45"/>
      <c r="AJ300" s="101"/>
      <c r="AK300" s="24"/>
    </row>
    <row r="301" spans="1:37" ht="30" hidden="1" x14ac:dyDescent="0.25">
      <c r="A301" s="101"/>
      <c r="B301" s="120"/>
      <c r="C301" s="101"/>
      <c r="D301" s="101"/>
      <c r="E301" s="115"/>
      <c r="F301" s="54" t="s">
        <v>14</v>
      </c>
      <c r="G301" s="44">
        <f>Q301</f>
        <v>0</v>
      </c>
      <c r="H301" s="44"/>
      <c r="I301" s="44"/>
      <c r="J301" s="44"/>
      <c r="K301" s="44"/>
      <c r="L301" s="44"/>
      <c r="M301" s="44"/>
      <c r="N301" s="44"/>
      <c r="O301" s="44"/>
      <c r="P301" s="44">
        <v>0</v>
      </c>
      <c r="Q301" s="44">
        <v>0</v>
      </c>
      <c r="R301" s="81">
        <v>0</v>
      </c>
      <c r="S301" s="44">
        <v>0</v>
      </c>
      <c r="T301" s="44">
        <v>0</v>
      </c>
      <c r="U301" s="115"/>
      <c r="V301" s="115"/>
      <c r="W301" s="49"/>
      <c r="X301" s="49"/>
      <c r="Y301" s="49"/>
      <c r="Z301" s="49"/>
      <c r="AA301" s="49"/>
      <c r="AB301" s="49"/>
      <c r="AC301" s="49"/>
      <c r="AD301" s="49"/>
      <c r="AE301" s="49"/>
      <c r="AF301" s="101"/>
      <c r="AG301" s="101"/>
      <c r="AH301" s="101"/>
      <c r="AI301" s="45"/>
      <c r="AJ301" s="101"/>
      <c r="AK301" s="24"/>
    </row>
    <row r="302" spans="1:37" ht="30" hidden="1" x14ac:dyDescent="0.25">
      <c r="A302" s="101"/>
      <c r="B302" s="120"/>
      <c r="C302" s="101"/>
      <c r="D302" s="101"/>
      <c r="E302" s="115"/>
      <c r="F302" s="54" t="s">
        <v>15</v>
      </c>
      <c r="G302" s="44">
        <v>0</v>
      </c>
      <c r="H302" s="44"/>
      <c r="I302" s="44"/>
      <c r="J302" s="44"/>
      <c r="K302" s="44"/>
      <c r="L302" s="44"/>
      <c r="M302" s="44"/>
      <c r="N302" s="44"/>
      <c r="O302" s="44"/>
      <c r="P302" s="44">
        <v>0</v>
      </c>
      <c r="Q302" s="44">
        <v>0</v>
      </c>
      <c r="R302" s="81">
        <v>0</v>
      </c>
      <c r="S302" s="44">
        <v>0</v>
      </c>
      <c r="T302" s="44">
        <v>0</v>
      </c>
      <c r="U302" s="115"/>
      <c r="V302" s="115"/>
      <c r="W302" s="49"/>
      <c r="X302" s="49"/>
      <c r="Y302" s="49"/>
      <c r="Z302" s="49"/>
      <c r="AA302" s="49"/>
      <c r="AB302" s="49"/>
      <c r="AC302" s="49"/>
      <c r="AD302" s="49"/>
      <c r="AE302" s="49"/>
      <c r="AF302" s="101"/>
      <c r="AG302" s="101"/>
      <c r="AH302" s="101"/>
      <c r="AI302" s="45"/>
      <c r="AJ302" s="101"/>
      <c r="AK302" s="24"/>
    </row>
    <row r="303" spans="1:37" ht="30" hidden="1" x14ac:dyDescent="0.25">
      <c r="A303" s="101"/>
      <c r="B303" s="120"/>
      <c r="C303" s="101"/>
      <c r="D303" s="101"/>
      <c r="E303" s="115"/>
      <c r="F303" s="54" t="s">
        <v>16</v>
      </c>
      <c r="G303" s="44">
        <v>0</v>
      </c>
      <c r="H303" s="44"/>
      <c r="I303" s="44"/>
      <c r="J303" s="44"/>
      <c r="K303" s="44"/>
      <c r="L303" s="44"/>
      <c r="M303" s="44"/>
      <c r="N303" s="44"/>
      <c r="O303" s="44"/>
      <c r="P303" s="44">
        <v>0</v>
      </c>
      <c r="Q303" s="44">
        <v>0</v>
      </c>
      <c r="R303" s="81">
        <v>0</v>
      </c>
      <c r="S303" s="44">
        <v>0</v>
      </c>
      <c r="T303" s="44">
        <v>0</v>
      </c>
      <c r="U303" s="115"/>
      <c r="V303" s="115"/>
      <c r="W303" s="49"/>
      <c r="X303" s="49"/>
      <c r="Y303" s="49"/>
      <c r="Z303" s="49"/>
      <c r="AA303" s="49"/>
      <c r="AB303" s="49"/>
      <c r="AC303" s="49"/>
      <c r="AD303" s="49"/>
      <c r="AE303" s="49"/>
      <c r="AF303" s="101"/>
      <c r="AG303" s="101"/>
      <c r="AH303" s="101"/>
      <c r="AI303" s="45"/>
      <c r="AJ303" s="101"/>
      <c r="AK303" s="24"/>
    </row>
    <row r="304" spans="1:37" hidden="1" x14ac:dyDescent="0.25">
      <c r="A304" s="102"/>
      <c r="B304" s="121"/>
      <c r="C304" s="102"/>
      <c r="D304" s="102"/>
      <c r="E304" s="116"/>
      <c r="F304" s="54" t="s">
        <v>17</v>
      </c>
      <c r="G304" s="44">
        <v>0</v>
      </c>
      <c r="H304" s="44"/>
      <c r="I304" s="44"/>
      <c r="J304" s="44"/>
      <c r="K304" s="44"/>
      <c r="L304" s="44"/>
      <c r="M304" s="44"/>
      <c r="N304" s="44"/>
      <c r="O304" s="44"/>
      <c r="P304" s="44">
        <v>0</v>
      </c>
      <c r="Q304" s="44">
        <v>0</v>
      </c>
      <c r="R304" s="81">
        <v>0</v>
      </c>
      <c r="S304" s="44">
        <v>0</v>
      </c>
      <c r="T304" s="44">
        <v>0</v>
      </c>
      <c r="U304" s="116"/>
      <c r="V304" s="116"/>
      <c r="W304" s="49"/>
      <c r="X304" s="49"/>
      <c r="Y304" s="49"/>
      <c r="Z304" s="49"/>
      <c r="AA304" s="49"/>
      <c r="AB304" s="49"/>
      <c r="AC304" s="49"/>
      <c r="AD304" s="49"/>
      <c r="AE304" s="49"/>
      <c r="AF304" s="102"/>
      <c r="AG304" s="102"/>
      <c r="AH304" s="102"/>
      <c r="AI304" s="46"/>
      <c r="AJ304" s="102"/>
      <c r="AK304" s="24"/>
    </row>
    <row r="305" spans="1:37" x14ac:dyDescent="0.25">
      <c r="A305" s="117" t="s">
        <v>182</v>
      </c>
      <c r="B305" s="119" t="s">
        <v>185</v>
      </c>
      <c r="C305" s="117">
        <v>2025</v>
      </c>
      <c r="D305" s="117">
        <v>2025</v>
      </c>
      <c r="E305" s="114"/>
      <c r="F305" s="73" t="s">
        <v>12</v>
      </c>
      <c r="G305" s="71">
        <f>Q305+R305+S305+T305</f>
        <v>390737.88</v>
      </c>
      <c r="H305" s="71"/>
      <c r="I305" s="71"/>
      <c r="J305" s="71"/>
      <c r="K305" s="71"/>
      <c r="L305" s="71"/>
      <c r="M305" s="71"/>
      <c r="N305" s="71"/>
      <c r="O305" s="71"/>
      <c r="P305" s="71"/>
      <c r="Q305" s="71">
        <v>0</v>
      </c>
      <c r="R305" s="81">
        <v>0</v>
      </c>
      <c r="S305" s="71">
        <f>S306</f>
        <v>390737.88</v>
      </c>
      <c r="T305" s="71">
        <v>0</v>
      </c>
      <c r="U305" s="114" t="s">
        <v>144</v>
      </c>
      <c r="V305" s="114" t="s">
        <v>145</v>
      </c>
      <c r="W305" s="72"/>
      <c r="X305" s="72"/>
      <c r="Y305" s="72"/>
      <c r="Z305" s="72"/>
      <c r="AA305" s="72"/>
      <c r="AB305" s="72"/>
      <c r="AC305" s="72"/>
      <c r="AD305" s="72"/>
      <c r="AE305" s="72"/>
      <c r="AF305" s="70"/>
      <c r="AG305" s="117"/>
      <c r="AH305" s="117"/>
      <c r="AI305" s="117"/>
      <c r="AJ305" s="117"/>
      <c r="AK305" s="24"/>
    </row>
    <row r="306" spans="1:37" ht="30" x14ac:dyDescent="0.25">
      <c r="A306" s="155"/>
      <c r="B306" s="157"/>
      <c r="C306" s="155"/>
      <c r="D306" s="155"/>
      <c r="E306" s="159"/>
      <c r="F306" s="73" t="s">
        <v>13</v>
      </c>
      <c r="G306" s="71">
        <f t="shared" ref="G306:G310" si="96">Q306+R306+S306+T306</f>
        <v>390737.88</v>
      </c>
      <c r="H306" s="71"/>
      <c r="I306" s="71"/>
      <c r="J306" s="71"/>
      <c r="K306" s="71"/>
      <c r="L306" s="71"/>
      <c r="M306" s="71"/>
      <c r="N306" s="71"/>
      <c r="O306" s="71"/>
      <c r="P306" s="71"/>
      <c r="Q306" s="71">
        <v>0</v>
      </c>
      <c r="R306" s="81">
        <v>0</v>
      </c>
      <c r="S306" s="71">
        <f>S307</f>
        <v>390737.88</v>
      </c>
      <c r="T306" s="71">
        <v>0</v>
      </c>
      <c r="U306" s="159"/>
      <c r="V306" s="159"/>
      <c r="W306" s="72"/>
      <c r="X306" s="72"/>
      <c r="Y306" s="72"/>
      <c r="Z306" s="72"/>
      <c r="AA306" s="72"/>
      <c r="AB306" s="72"/>
      <c r="AC306" s="72"/>
      <c r="AD306" s="72"/>
      <c r="AE306" s="72"/>
      <c r="AF306" s="70"/>
      <c r="AG306" s="155"/>
      <c r="AH306" s="155"/>
      <c r="AI306" s="155"/>
      <c r="AJ306" s="155"/>
      <c r="AK306" s="24"/>
    </row>
    <row r="307" spans="1:37" ht="30" x14ac:dyDescent="0.25">
      <c r="A307" s="155"/>
      <c r="B307" s="157"/>
      <c r="C307" s="155"/>
      <c r="D307" s="155"/>
      <c r="E307" s="159"/>
      <c r="F307" s="73" t="s">
        <v>14</v>
      </c>
      <c r="G307" s="71">
        <f t="shared" si="96"/>
        <v>390737.88</v>
      </c>
      <c r="H307" s="71"/>
      <c r="I307" s="71"/>
      <c r="J307" s="71"/>
      <c r="K307" s="71"/>
      <c r="L307" s="71"/>
      <c r="M307" s="71"/>
      <c r="N307" s="71"/>
      <c r="O307" s="71"/>
      <c r="P307" s="71"/>
      <c r="Q307" s="71">
        <v>0</v>
      </c>
      <c r="R307" s="81">
        <v>0</v>
      </c>
      <c r="S307" s="71">
        <v>390737.88</v>
      </c>
      <c r="T307" s="71">
        <v>0</v>
      </c>
      <c r="U307" s="159"/>
      <c r="V307" s="159"/>
      <c r="W307" s="72"/>
      <c r="X307" s="72"/>
      <c r="Y307" s="72"/>
      <c r="Z307" s="72"/>
      <c r="AA307" s="72"/>
      <c r="AB307" s="72"/>
      <c r="AC307" s="72"/>
      <c r="AD307" s="72"/>
      <c r="AE307" s="72"/>
      <c r="AF307" s="70"/>
      <c r="AG307" s="155"/>
      <c r="AH307" s="155"/>
      <c r="AI307" s="155"/>
      <c r="AJ307" s="155"/>
      <c r="AK307" s="24"/>
    </row>
    <row r="308" spans="1:37" ht="30" x14ac:dyDescent="0.25">
      <c r="A308" s="155"/>
      <c r="B308" s="157"/>
      <c r="C308" s="155"/>
      <c r="D308" s="155"/>
      <c r="E308" s="159"/>
      <c r="F308" s="73" t="s">
        <v>15</v>
      </c>
      <c r="G308" s="71">
        <f t="shared" si="96"/>
        <v>0</v>
      </c>
      <c r="H308" s="71"/>
      <c r="I308" s="71"/>
      <c r="J308" s="71"/>
      <c r="K308" s="71"/>
      <c r="L308" s="71"/>
      <c r="M308" s="71"/>
      <c r="N308" s="71"/>
      <c r="O308" s="71"/>
      <c r="P308" s="71"/>
      <c r="Q308" s="71">
        <v>0</v>
      </c>
      <c r="R308" s="81">
        <v>0</v>
      </c>
      <c r="S308" s="71">
        <v>0</v>
      </c>
      <c r="T308" s="71">
        <v>0</v>
      </c>
      <c r="U308" s="159"/>
      <c r="V308" s="159"/>
      <c r="W308" s="72"/>
      <c r="X308" s="72"/>
      <c r="Y308" s="72"/>
      <c r="Z308" s="72"/>
      <c r="AA308" s="72"/>
      <c r="AB308" s="72"/>
      <c r="AC308" s="72"/>
      <c r="AD308" s="72"/>
      <c r="AE308" s="72"/>
      <c r="AF308" s="70"/>
      <c r="AG308" s="155"/>
      <c r="AH308" s="155"/>
      <c r="AI308" s="155"/>
      <c r="AJ308" s="155"/>
      <c r="AK308" s="24"/>
    </row>
    <row r="309" spans="1:37" ht="30" x14ac:dyDescent="0.25">
      <c r="A309" s="155"/>
      <c r="B309" s="157"/>
      <c r="C309" s="155"/>
      <c r="D309" s="155"/>
      <c r="E309" s="159"/>
      <c r="F309" s="73" t="s">
        <v>16</v>
      </c>
      <c r="G309" s="71">
        <f t="shared" si="96"/>
        <v>0</v>
      </c>
      <c r="H309" s="71"/>
      <c r="I309" s="71"/>
      <c r="J309" s="71"/>
      <c r="K309" s="71"/>
      <c r="L309" s="71"/>
      <c r="M309" s="71"/>
      <c r="N309" s="71"/>
      <c r="O309" s="71"/>
      <c r="P309" s="71"/>
      <c r="Q309" s="71">
        <v>0</v>
      </c>
      <c r="R309" s="81">
        <v>0</v>
      </c>
      <c r="S309" s="71">
        <v>0</v>
      </c>
      <c r="T309" s="71">
        <v>0</v>
      </c>
      <c r="U309" s="159"/>
      <c r="V309" s="159"/>
      <c r="W309" s="72"/>
      <c r="X309" s="72"/>
      <c r="Y309" s="72"/>
      <c r="Z309" s="72"/>
      <c r="AA309" s="72"/>
      <c r="AB309" s="72"/>
      <c r="AC309" s="72"/>
      <c r="AD309" s="72"/>
      <c r="AE309" s="72"/>
      <c r="AF309" s="70"/>
      <c r="AG309" s="155"/>
      <c r="AH309" s="155"/>
      <c r="AI309" s="155"/>
      <c r="AJ309" s="155"/>
      <c r="AK309" s="24"/>
    </row>
    <row r="310" spans="1:37" x14ac:dyDescent="0.25">
      <c r="A310" s="155"/>
      <c r="B310" s="157"/>
      <c r="C310" s="155"/>
      <c r="D310" s="155"/>
      <c r="E310" s="159"/>
      <c r="F310" s="73" t="s">
        <v>17</v>
      </c>
      <c r="G310" s="71">
        <f t="shared" si="96"/>
        <v>0</v>
      </c>
      <c r="H310" s="71"/>
      <c r="I310" s="71"/>
      <c r="J310" s="71"/>
      <c r="K310" s="71"/>
      <c r="L310" s="71"/>
      <c r="M310" s="71"/>
      <c r="N310" s="71"/>
      <c r="O310" s="71"/>
      <c r="P310" s="71"/>
      <c r="Q310" s="71">
        <v>0</v>
      </c>
      <c r="R310" s="81">
        <v>0</v>
      </c>
      <c r="S310" s="71">
        <v>0</v>
      </c>
      <c r="T310" s="71">
        <v>0</v>
      </c>
      <c r="U310" s="159"/>
      <c r="V310" s="159"/>
      <c r="W310" s="72"/>
      <c r="X310" s="72"/>
      <c r="Y310" s="72"/>
      <c r="Z310" s="72"/>
      <c r="AA310" s="72"/>
      <c r="AB310" s="72"/>
      <c r="AC310" s="72"/>
      <c r="AD310" s="72"/>
      <c r="AE310" s="72"/>
      <c r="AF310" s="70"/>
      <c r="AG310" s="155"/>
      <c r="AH310" s="155"/>
      <c r="AI310" s="155"/>
      <c r="AJ310" s="155"/>
      <c r="AK310" s="24"/>
    </row>
    <row r="311" spans="1:37" ht="17.25" customHeight="1" x14ac:dyDescent="0.25">
      <c r="A311" s="156"/>
      <c r="B311" s="158"/>
      <c r="C311" s="156"/>
      <c r="D311" s="156"/>
      <c r="E311" s="160"/>
      <c r="F311" s="73"/>
      <c r="G311" s="71"/>
      <c r="H311" s="71"/>
      <c r="I311" s="71"/>
      <c r="J311" s="71"/>
      <c r="K311" s="71"/>
      <c r="L311" s="71"/>
      <c r="M311" s="71"/>
      <c r="N311" s="71"/>
      <c r="O311" s="71"/>
      <c r="P311" s="71"/>
      <c r="Q311" s="71"/>
      <c r="R311" s="81"/>
      <c r="S311" s="71"/>
      <c r="T311" s="71"/>
      <c r="U311" s="160"/>
      <c r="V311" s="160"/>
      <c r="W311" s="72"/>
      <c r="X311" s="72"/>
      <c r="Y311" s="72"/>
      <c r="Z311" s="72"/>
      <c r="AA311" s="72"/>
      <c r="AB311" s="72"/>
      <c r="AC311" s="72"/>
      <c r="AD311" s="72"/>
      <c r="AE311" s="72"/>
      <c r="AF311" s="70"/>
      <c r="AG311" s="156"/>
      <c r="AH311" s="156"/>
      <c r="AI311" s="156"/>
      <c r="AJ311" s="156"/>
      <c r="AK311" s="24"/>
    </row>
    <row r="312" spans="1:37" s="65" customFormat="1" ht="15" customHeight="1" x14ac:dyDescent="0.25">
      <c r="A312" s="164" t="s">
        <v>41</v>
      </c>
      <c r="B312" s="164"/>
      <c r="C312" s="164"/>
      <c r="D312" s="164"/>
      <c r="E312" s="164"/>
      <c r="F312" s="62" t="s">
        <v>12</v>
      </c>
      <c r="G312" s="63">
        <f t="shared" ref="G312:T312" si="97">G257</f>
        <v>20324083.349999998</v>
      </c>
      <c r="H312" s="63">
        <f t="shared" si="97"/>
        <v>50429</v>
      </c>
      <c r="I312" s="63">
        <f t="shared" si="97"/>
        <v>0</v>
      </c>
      <c r="J312" s="63">
        <f t="shared" si="97"/>
        <v>456213</v>
      </c>
      <c r="K312" s="63">
        <f t="shared" si="97"/>
        <v>4350971.05</v>
      </c>
      <c r="L312" s="63">
        <f t="shared" si="97"/>
        <v>430529</v>
      </c>
      <c r="M312" s="63">
        <f t="shared" si="97"/>
        <v>0</v>
      </c>
      <c r="N312" s="63">
        <f t="shared" si="97"/>
        <v>137100</v>
      </c>
      <c r="O312" s="63">
        <f t="shared" si="97"/>
        <v>5693547.5999999996</v>
      </c>
      <c r="P312" s="63">
        <f t="shared" si="97"/>
        <v>841358.15</v>
      </c>
      <c r="Q312" s="63">
        <f t="shared" si="97"/>
        <v>5095417.51</v>
      </c>
      <c r="R312" s="82">
        <f t="shared" si="97"/>
        <v>1161430.54</v>
      </c>
      <c r="S312" s="63">
        <f t="shared" si="97"/>
        <v>1073645.05</v>
      </c>
      <c r="T312" s="63">
        <f t="shared" si="97"/>
        <v>1033442.45</v>
      </c>
      <c r="U312" s="168"/>
      <c r="V312" s="164"/>
      <c r="W312" s="164"/>
      <c r="X312" s="164"/>
      <c r="Y312" s="164"/>
      <c r="Z312" s="164"/>
      <c r="AA312" s="164"/>
      <c r="AB312" s="164"/>
      <c r="AC312" s="164"/>
      <c r="AD312" s="164"/>
      <c r="AE312" s="164"/>
      <c r="AF312" s="164"/>
      <c r="AG312" s="164"/>
      <c r="AH312" s="164"/>
      <c r="AI312" s="165"/>
      <c r="AJ312" s="164"/>
      <c r="AK312" s="64"/>
    </row>
    <row r="313" spans="1:37" s="65" customFormat="1" ht="30" customHeight="1" x14ac:dyDescent="0.25">
      <c r="A313" s="164"/>
      <c r="B313" s="164"/>
      <c r="C313" s="164"/>
      <c r="D313" s="164"/>
      <c r="E313" s="164"/>
      <c r="F313" s="62" t="s">
        <v>13</v>
      </c>
      <c r="G313" s="63">
        <f t="shared" ref="G313:T313" si="98">G258</f>
        <v>20324083.349999998</v>
      </c>
      <c r="H313" s="63">
        <f t="shared" si="98"/>
        <v>50429</v>
      </c>
      <c r="I313" s="63">
        <f t="shared" si="98"/>
        <v>0</v>
      </c>
      <c r="J313" s="63">
        <f t="shared" si="98"/>
        <v>456213</v>
      </c>
      <c r="K313" s="63">
        <f t="shared" si="98"/>
        <v>4350971.05</v>
      </c>
      <c r="L313" s="63">
        <f t="shared" si="98"/>
        <v>430529</v>
      </c>
      <c r="M313" s="63">
        <f t="shared" si="98"/>
        <v>0</v>
      </c>
      <c r="N313" s="63">
        <f t="shared" si="98"/>
        <v>137100</v>
      </c>
      <c r="O313" s="63">
        <f t="shared" si="98"/>
        <v>5693547.5999999996</v>
      </c>
      <c r="P313" s="63">
        <f t="shared" si="98"/>
        <v>841358.15</v>
      </c>
      <c r="Q313" s="63">
        <f t="shared" si="98"/>
        <v>5095417.51</v>
      </c>
      <c r="R313" s="82">
        <f t="shared" si="98"/>
        <v>1161430.54</v>
      </c>
      <c r="S313" s="63">
        <f t="shared" si="98"/>
        <v>1073645.05</v>
      </c>
      <c r="T313" s="63">
        <f t="shared" si="98"/>
        <v>1033442.45</v>
      </c>
      <c r="U313" s="168"/>
      <c r="V313" s="164"/>
      <c r="W313" s="164"/>
      <c r="X313" s="164"/>
      <c r="Y313" s="164"/>
      <c r="Z313" s="164"/>
      <c r="AA313" s="164"/>
      <c r="AB313" s="164"/>
      <c r="AC313" s="164"/>
      <c r="AD313" s="164"/>
      <c r="AE313" s="164"/>
      <c r="AF313" s="164"/>
      <c r="AG313" s="164"/>
      <c r="AH313" s="164"/>
      <c r="AI313" s="166"/>
      <c r="AJ313" s="164"/>
      <c r="AK313" s="64"/>
    </row>
    <row r="314" spans="1:37" s="65" customFormat="1" ht="28.5" x14ac:dyDescent="0.25">
      <c r="A314" s="164"/>
      <c r="B314" s="164"/>
      <c r="C314" s="164"/>
      <c r="D314" s="164"/>
      <c r="E314" s="164"/>
      <c r="F314" s="62" t="s">
        <v>14</v>
      </c>
      <c r="G314" s="63">
        <f t="shared" ref="G314:T314" si="99">G259</f>
        <v>11775022.91</v>
      </c>
      <c r="H314" s="63">
        <f t="shared" si="99"/>
        <v>50429</v>
      </c>
      <c r="I314" s="63">
        <f t="shared" si="99"/>
        <v>0</v>
      </c>
      <c r="J314" s="63">
        <f t="shared" si="99"/>
        <v>456213</v>
      </c>
      <c r="K314" s="63">
        <f t="shared" si="99"/>
        <v>4350971.05</v>
      </c>
      <c r="L314" s="63">
        <f t="shared" si="99"/>
        <v>430529</v>
      </c>
      <c r="M314" s="63">
        <f t="shared" si="99"/>
        <v>0</v>
      </c>
      <c r="N314" s="63">
        <f t="shared" si="99"/>
        <v>137100</v>
      </c>
      <c r="O314" s="63">
        <f t="shared" si="99"/>
        <v>1088132.76</v>
      </c>
      <c r="P314" s="63">
        <f t="shared" si="99"/>
        <v>841358.15</v>
      </c>
      <c r="Q314" s="63">
        <f t="shared" si="99"/>
        <v>1151771.9099999999</v>
      </c>
      <c r="R314" s="82">
        <f t="shared" si="99"/>
        <v>1161430.54</v>
      </c>
      <c r="S314" s="63">
        <f t="shared" si="99"/>
        <v>1073645.05</v>
      </c>
      <c r="T314" s="63">
        <f t="shared" si="99"/>
        <v>1033442.45</v>
      </c>
      <c r="U314" s="168"/>
      <c r="V314" s="164"/>
      <c r="W314" s="164"/>
      <c r="X314" s="164"/>
      <c r="Y314" s="164"/>
      <c r="Z314" s="164"/>
      <c r="AA314" s="164"/>
      <c r="AB314" s="164"/>
      <c r="AC314" s="164"/>
      <c r="AD314" s="164"/>
      <c r="AE314" s="164"/>
      <c r="AF314" s="164"/>
      <c r="AG314" s="164"/>
      <c r="AH314" s="164"/>
      <c r="AI314" s="166"/>
      <c r="AJ314" s="164"/>
      <c r="AK314" s="64"/>
    </row>
    <row r="315" spans="1:37" s="65" customFormat="1" ht="28.5" x14ac:dyDescent="0.25">
      <c r="A315" s="164"/>
      <c r="B315" s="164"/>
      <c r="C315" s="164"/>
      <c r="D315" s="164"/>
      <c r="E315" s="164"/>
      <c r="F315" s="62" t="s">
        <v>15</v>
      </c>
      <c r="G315" s="63">
        <f t="shared" ref="G315:T315" si="100">G260</f>
        <v>8549060.4399999995</v>
      </c>
      <c r="H315" s="63">
        <f t="shared" si="100"/>
        <v>0</v>
      </c>
      <c r="I315" s="63">
        <f t="shared" si="100"/>
        <v>0</v>
      </c>
      <c r="J315" s="63">
        <f t="shared" si="100"/>
        <v>0</v>
      </c>
      <c r="K315" s="63">
        <f t="shared" si="100"/>
        <v>0</v>
      </c>
      <c r="L315" s="63">
        <f t="shared" si="100"/>
        <v>0</v>
      </c>
      <c r="M315" s="63">
        <f t="shared" si="100"/>
        <v>0</v>
      </c>
      <c r="N315" s="63">
        <f t="shared" si="100"/>
        <v>0</v>
      </c>
      <c r="O315" s="63">
        <f t="shared" si="100"/>
        <v>4605414.84</v>
      </c>
      <c r="P315" s="63">
        <f t="shared" si="100"/>
        <v>0</v>
      </c>
      <c r="Q315" s="63">
        <f t="shared" si="100"/>
        <v>3943645.6</v>
      </c>
      <c r="R315" s="82">
        <f t="shared" si="100"/>
        <v>0</v>
      </c>
      <c r="S315" s="63">
        <f t="shared" si="100"/>
        <v>0</v>
      </c>
      <c r="T315" s="63">
        <f t="shared" si="100"/>
        <v>0</v>
      </c>
      <c r="U315" s="168"/>
      <c r="V315" s="164"/>
      <c r="W315" s="164"/>
      <c r="X315" s="164"/>
      <c r="Y315" s="164"/>
      <c r="Z315" s="164"/>
      <c r="AA315" s="164"/>
      <c r="AB315" s="164"/>
      <c r="AC315" s="164"/>
      <c r="AD315" s="164"/>
      <c r="AE315" s="164"/>
      <c r="AF315" s="164"/>
      <c r="AG315" s="164"/>
      <c r="AH315" s="164"/>
      <c r="AI315" s="166"/>
      <c r="AJ315" s="164"/>
      <c r="AK315" s="64"/>
    </row>
    <row r="316" spans="1:37" s="65" customFormat="1" ht="28.5" x14ac:dyDescent="0.25">
      <c r="A316" s="164"/>
      <c r="B316" s="164"/>
      <c r="C316" s="164"/>
      <c r="D316" s="164"/>
      <c r="E316" s="164"/>
      <c r="F316" s="62" t="s">
        <v>16</v>
      </c>
      <c r="G316" s="63">
        <f t="shared" ref="G316:T316" si="101">G261</f>
        <v>0</v>
      </c>
      <c r="H316" s="63">
        <f t="shared" si="101"/>
        <v>0</v>
      </c>
      <c r="I316" s="63">
        <f t="shared" si="101"/>
        <v>0</v>
      </c>
      <c r="J316" s="63">
        <f t="shared" si="101"/>
        <v>0</v>
      </c>
      <c r="K316" s="63">
        <f t="shared" si="101"/>
        <v>0</v>
      </c>
      <c r="L316" s="63">
        <f t="shared" si="101"/>
        <v>0</v>
      </c>
      <c r="M316" s="63">
        <f t="shared" si="101"/>
        <v>0</v>
      </c>
      <c r="N316" s="63">
        <f t="shared" si="101"/>
        <v>0</v>
      </c>
      <c r="O316" s="63">
        <f t="shared" si="101"/>
        <v>0</v>
      </c>
      <c r="P316" s="63">
        <f t="shared" si="101"/>
        <v>0</v>
      </c>
      <c r="Q316" s="63">
        <f t="shared" si="101"/>
        <v>0</v>
      </c>
      <c r="R316" s="82">
        <f t="shared" si="101"/>
        <v>0</v>
      </c>
      <c r="S316" s="63">
        <f t="shared" si="101"/>
        <v>0</v>
      </c>
      <c r="T316" s="63">
        <f t="shared" si="101"/>
        <v>0</v>
      </c>
      <c r="U316" s="168"/>
      <c r="V316" s="164"/>
      <c r="W316" s="164"/>
      <c r="X316" s="164"/>
      <c r="Y316" s="164"/>
      <c r="Z316" s="164"/>
      <c r="AA316" s="164"/>
      <c r="AB316" s="164"/>
      <c r="AC316" s="164"/>
      <c r="AD316" s="164"/>
      <c r="AE316" s="164"/>
      <c r="AF316" s="164"/>
      <c r="AG316" s="164"/>
      <c r="AH316" s="164"/>
      <c r="AI316" s="166"/>
      <c r="AJ316" s="164"/>
      <c r="AK316" s="64"/>
    </row>
    <row r="317" spans="1:37" s="65" customFormat="1" x14ac:dyDescent="0.25">
      <c r="A317" s="164"/>
      <c r="B317" s="164"/>
      <c r="C317" s="164"/>
      <c r="D317" s="164"/>
      <c r="E317" s="164"/>
      <c r="F317" s="62" t="s">
        <v>17</v>
      </c>
      <c r="G317" s="63">
        <f t="shared" ref="G317:T317" si="102">G262</f>
        <v>0</v>
      </c>
      <c r="H317" s="63">
        <f t="shared" si="102"/>
        <v>0</v>
      </c>
      <c r="I317" s="63">
        <f t="shared" si="102"/>
        <v>0</v>
      </c>
      <c r="J317" s="63">
        <f t="shared" si="102"/>
        <v>0</v>
      </c>
      <c r="K317" s="63">
        <f t="shared" si="102"/>
        <v>0</v>
      </c>
      <c r="L317" s="63">
        <f t="shared" si="102"/>
        <v>0</v>
      </c>
      <c r="M317" s="63">
        <f t="shared" si="102"/>
        <v>0</v>
      </c>
      <c r="N317" s="63">
        <f t="shared" si="102"/>
        <v>0</v>
      </c>
      <c r="O317" s="63">
        <f t="shared" si="102"/>
        <v>0</v>
      </c>
      <c r="P317" s="63">
        <f t="shared" si="102"/>
        <v>0</v>
      </c>
      <c r="Q317" s="63">
        <f t="shared" si="102"/>
        <v>0</v>
      </c>
      <c r="R317" s="82">
        <f t="shared" si="102"/>
        <v>0</v>
      </c>
      <c r="S317" s="63">
        <f t="shared" si="102"/>
        <v>0</v>
      </c>
      <c r="T317" s="63">
        <f t="shared" si="102"/>
        <v>0</v>
      </c>
      <c r="U317" s="168"/>
      <c r="V317" s="164"/>
      <c r="W317" s="164"/>
      <c r="X317" s="164"/>
      <c r="Y317" s="164"/>
      <c r="Z317" s="164"/>
      <c r="AA317" s="164"/>
      <c r="AB317" s="164"/>
      <c r="AC317" s="164"/>
      <c r="AD317" s="164"/>
      <c r="AE317" s="164"/>
      <c r="AF317" s="164"/>
      <c r="AG317" s="164"/>
      <c r="AH317" s="164"/>
      <c r="AI317" s="167"/>
      <c r="AJ317" s="164"/>
      <c r="AK317" s="64"/>
    </row>
    <row r="318" spans="1:37" ht="15" customHeight="1" x14ac:dyDescent="0.25">
      <c r="A318" s="110" t="s">
        <v>73</v>
      </c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  <c r="AB318" s="110"/>
      <c r="AC318" s="110"/>
      <c r="AD318" s="110"/>
      <c r="AE318" s="110"/>
      <c r="AF318" s="110"/>
      <c r="AG318" s="110"/>
      <c r="AH318" s="110"/>
      <c r="AI318" s="110"/>
      <c r="AJ318" s="110"/>
      <c r="AK318" s="21"/>
    </row>
    <row r="319" spans="1:37" s="61" customFormat="1" ht="15" customHeight="1" x14ac:dyDescent="0.25">
      <c r="A319" s="163" t="s">
        <v>164</v>
      </c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  <c r="AC319" s="163"/>
      <c r="AD319" s="163"/>
      <c r="AE319" s="163"/>
      <c r="AF319" s="163"/>
      <c r="AG319" s="163"/>
      <c r="AH319" s="163"/>
      <c r="AI319" s="163"/>
      <c r="AJ319" s="163"/>
      <c r="AK319" s="60"/>
    </row>
    <row r="320" spans="1:37" s="61" customFormat="1" ht="15" customHeight="1" x14ac:dyDescent="0.25">
      <c r="A320" s="163" t="s">
        <v>74</v>
      </c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  <c r="AC320" s="163"/>
      <c r="AD320" s="163"/>
      <c r="AE320" s="163"/>
      <c r="AF320" s="163"/>
      <c r="AG320" s="163"/>
      <c r="AH320" s="163"/>
      <c r="AI320" s="163"/>
      <c r="AJ320" s="163"/>
      <c r="AK320" s="60"/>
    </row>
    <row r="321" spans="1:37" s="27" customFormat="1" x14ac:dyDescent="0.25">
      <c r="A321" s="111" t="s">
        <v>62</v>
      </c>
      <c r="B321" s="112" t="s">
        <v>75</v>
      </c>
      <c r="C321" s="99"/>
      <c r="D321" s="99"/>
      <c r="E321" s="99"/>
      <c r="F321" s="55" t="s">
        <v>12</v>
      </c>
      <c r="G321" s="47">
        <f>G327+G381+G417+G429</f>
        <v>2943009.42</v>
      </c>
      <c r="H321" s="47">
        <f t="shared" ref="H321:T326" si="103">H327+H381+H417+H429</f>
        <v>0</v>
      </c>
      <c r="I321" s="47">
        <f t="shared" si="103"/>
        <v>116948</v>
      </c>
      <c r="J321" s="47">
        <f t="shared" si="103"/>
        <v>0</v>
      </c>
      <c r="K321" s="47">
        <f t="shared" si="103"/>
        <v>4200</v>
      </c>
      <c r="L321" s="47">
        <f t="shared" si="103"/>
        <v>0</v>
      </c>
      <c r="M321" s="47">
        <f t="shared" si="103"/>
        <v>0</v>
      </c>
      <c r="N321" s="47">
        <f t="shared" si="103"/>
        <v>34300</v>
      </c>
      <c r="O321" s="47">
        <f t="shared" si="103"/>
        <v>215897.05</v>
      </c>
      <c r="P321" s="47">
        <f t="shared" si="103"/>
        <v>442175.69999999995</v>
      </c>
      <c r="Q321" s="47">
        <f t="shared" si="103"/>
        <v>613631.22</v>
      </c>
      <c r="R321" s="79">
        <f t="shared" si="103"/>
        <v>772581.47</v>
      </c>
      <c r="S321" s="47">
        <f t="shared" si="103"/>
        <v>371637.99</v>
      </c>
      <c r="T321" s="47">
        <f t="shared" si="103"/>
        <v>371637.99</v>
      </c>
      <c r="U321" s="105"/>
      <c r="V321" s="105"/>
      <c r="W321" s="105"/>
      <c r="X321" s="105"/>
      <c r="Y321" s="105"/>
      <c r="Z321" s="105"/>
      <c r="AA321" s="105"/>
      <c r="AB321" s="105"/>
      <c r="AC321" s="105"/>
      <c r="AD321" s="105"/>
      <c r="AE321" s="105"/>
      <c r="AF321" s="105"/>
      <c r="AG321" s="105"/>
      <c r="AH321" s="105"/>
      <c r="AI321" s="107"/>
      <c r="AJ321" s="105"/>
      <c r="AK321" s="28"/>
    </row>
    <row r="322" spans="1:37" s="27" customFormat="1" ht="30" customHeight="1" x14ac:dyDescent="0.25">
      <c r="A322" s="111"/>
      <c r="B322" s="112"/>
      <c r="C322" s="99"/>
      <c r="D322" s="99"/>
      <c r="E322" s="99"/>
      <c r="F322" s="55" t="s">
        <v>13</v>
      </c>
      <c r="G322" s="47">
        <f t="shared" ref="G322:R326" si="104">G328+G382+G418+G430</f>
        <v>2943009.42</v>
      </c>
      <c r="H322" s="47">
        <f t="shared" si="104"/>
        <v>0</v>
      </c>
      <c r="I322" s="47">
        <f t="shared" si="104"/>
        <v>116948</v>
      </c>
      <c r="J322" s="47">
        <f t="shared" si="104"/>
        <v>0</v>
      </c>
      <c r="K322" s="47">
        <f t="shared" si="104"/>
        <v>4200</v>
      </c>
      <c r="L322" s="47">
        <f t="shared" si="104"/>
        <v>0</v>
      </c>
      <c r="M322" s="47">
        <f t="shared" si="104"/>
        <v>0</v>
      </c>
      <c r="N322" s="47">
        <f t="shared" si="104"/>
        <v>34300</v>
      </c>
      <c r="O322" s="47">
        <f t="shared" si="104"/>
        <v>215897.05</v>
      </c>
      <c r="P322" s="47">
        <f t="shared" si="104"/>
        <v>442175.69999999995</v>
      </c>
      <c r="Q322" s="47">
        <f t="shared" si="104"/>
        <v>613631.22</v>
      </c>
      <c r="R322" s="79">
        <f t="shared" si="104"/>
        <v>772581.47</v>
      </c>
      <c r="S322" s="47">
        <f t="shared" si="103"/>
        <v>371637.99</v>
      </c>
      <c r="T322" s="47">
        <f t="shared" si="103"/>
        <v>371637.99</v>
      </c>
      <c r="U322" s="105"/>
      <c r="V322" s="105"/>
      <c r="W322" s="105"/>
      <c r="X322" s="105"/>
      <c r="Y322" s="105"/>
      <c r="Z322" s="105"/>
      <c r="AA322" s="105"/>
      <c r="AB322" s="105"/>
      <c r="AC322" s="105"/>
      <c r="AD322" s="105"/>
      <c r="AE322" s="105"/>
      <c r="AF322" s="105"/>
      <c r="AG322" s="105"/>
      <c r="AH322" s="105"/>
      <c r="AI322" s="101"/>
      <c r="AJ322" s="105"/>
      <c r="AK322" s="28"/>
    </row>
    <row r="323" spans="1:37" s="27" customFormat="1" ht="30" customHeight="1" x14ac:dyDescent="0.25">
      <c r="A323" s="111"/>
      <c r="B323" s="112"/>
      <c r="C323" s="99"/>
      <c r="D323" s="99"/>
      <c r="E323" s="99"/>
      <c r="F323" s="55" t="s">
        <v>14</v>
      </c>
      <c r="G323" s="47">
        <f t="shared" si="104"/>
        <v>2223106.64</v>
      </c>
      <c r="H323" s="47">
        <f t="shared" si="104"/>
        <v>0</v>
      </c>
      <c r="I323" s="47">
        <f t="shared" si="104"/>
        <v>116948</v>
      </c>
      <c r="J323" s="47">
        <f t="shared" si="104"/>
        <v>0</v>
      </c>
      <c r="K323" s="47">
        <f t="shared" si="104"/>
        <v>4200</v>
      </c>
      <c r="L323" s="47">
        <f t="shared" si="104"/>
        <v>0</v>
      </c>
      <c r="M323" s="47">
        <f t="shared" si="104"/>
        <v>0</v>
      </c>
      <c r="N323" s="47">
        <f t="shared" si="104"/>
        <v>34300</v>
      </c>
      <c r="O323" s="47">
        <f t="shared" si="104"/>
        <v>215897.05</v>
      </c>
      <c r="P323" s="47">
        <f t="shared" si="104"/>
        <v>442175.69999999995</v>
      </c>
      <c r="Q323" s="47">
        <f t="shared" si="104"/>
        <v>324671.92</v>
      </c>
      <c r="R323" s="79">
        <f t="shared" si="104"/>
        <v>361637.99</v>
      </c>
      <c r="S323" s="47">
        <f t="shared" si="103"/>
        <v>361637.99</v>
      </c>
      <c r="T323" s="47">
        <f t="shared" si="103"/>
        <v>361637.99</v>
      </c>
      <c r="U323" s="105"/>
      <c r="V323" s="105"/>
      <c r="W323" s="105"/>
      <c r="X323" s="105"/>
      <c r="Y323" s="105"/>
      <c r="Z323" s="105"/>
      <c r="AA323" s="105"/>
      <c r="AB323" s="105"/>
      <c r="AC323" s="105"/>
      <c r="AD323" s="105"/>
      <c r="AE323" s="105"/>
      <c r="AF323" s="105"/>
      <c r="AG323" s="105"/>
      <c r="AH323" s="105"/>
      <c r="AI323" s="101"/>
      <c r="AJ323" s="105"/>
      <c r="AK323" s="28"/>
    </row>
    <row r="324" spans="1:37" s="27" customFormat="1" ht="30" customHeight="1" x14ac:dyDescent="0.25">
      <c r="A324" s="111"/>
      <c r="B324" s="112"/>
      <c r="C324" s="99"/>
      <c r="D324" s="99"/>
      <c r="E324" s="99"/>
      <c r="F324" s="55" t="s">
        <v>15</v>
      </c>
      <c r="G324" s="47">
        <f t="shared" si="104"/>
        <v>719902.78</v>
      </c>
      <c r="H324" s="47">
        <f t="shared" si="104"/>
        <v>0</v>
      </c>
      <c r="I324" s="47">
        <f t="shared" si="104"/>
        <v>0</v>
      </c>
      <c r="J324" s="47">
        <f t="shared" si="104"/>
        <v>0</v>
      </c>
      <c r="K324" s="47">
        <f t="shared" si="104"/>
        <v>0</v>
      </c>
      <c r="L324" s="47">
        <f t="shared" si="104"/>
        <v>0</v>
      </c>
      <c r="M324" s="47">
        <f t="shared" si="104"/>
        <v>0</v>
      </c>
      <c r="N324" s="47">
        <f t="shared" si="104"/>
        <v>0</v>
      </c>
      <c r="O324" s="47">
        <f t="shared" si="104"/>
        <v>0</v>
      </c>
      <c r="P324" s="47">
        <f t="shared" si="104"/>
        <v>0</v>
      </c>
      <c r="Q324" s="47">
        <f t="shared" si="104"/>
        <v>288959.3</v>
      </c>
      <c r="R324" s="79">
        <f t="shared" si="104"/>
        <v>410943.48</v>
      </c>
      <c r="S324" s="47">
        <f t="shared" si="103"/>
        <v>10000</v>
      </c>
      <c r="T324" s="47">
        <f t="shared" si="103"/>
        <v>10000</v>
      </c>
      <c r="U324" s="105"/>
      <c r="V324" s="105"/>
      <c r="W324" s="105"/>
      <c r="X324" s="105"/>
      <c r="Y324" s="105"/>
      <c r="Z324" s="105"/>
      <c r="AA324" s="105"/>
      <c r="AB324" s="105"/>
      <c r="AC324" s="105"/>
      <c r="AD324" s="105"/>
      <c r="AE324" s="105"/>
      <c r="AF324" s="105"/>
      <c r="AG324" s="105"/>
      <c r="AH324" s="105"/>
      <c r="AI324" s="101"/>
      <c r="AJ324" s="105"/>
      <c r="AK324" s="28"/>
    </row>
    <row r="325" spans="1:37" s="27" customFormat="1" ht="30" customHeight="1" x14ac:dyDescent="0.25">
      <c r="A325" s="111"/>
      <c r="B325" s="112"/>
      <c r="C325" s="99"/>
      <c r="D325" s="99"/>
      <c r="E325" s="99"/>
      <c r="F325" s="55" t="s">
        <v>16</v>
      </c>
      <c r="G325" s="47">
        <f t="shared" si="104"/>
        <v>0</v>
      </c>
      <c r="H325" s="47">
        <f t="shared" si="104"/>
        <v>0</v>
      </c>
      <c r="I325" s="47">
        <f t="shared" si="104"/>
        <v>0</v>
      </c>
      <c r="J325" s="47">
        <f t="shared" si="104"/>
        <v>0</v>
      </c>
      <c r="K325" s="47">
        <f t="shared" si="104"/>
        <v>0</v>
      </c>
      <c r="L325" s="47">
        <f t="shared" si="104"/>
        <v>0</v>
      </c>
      <c r="M325" s="47">
        <f t="shared" si="104"/>
        <v>0</v>
      </c>
      <c r="N325" s="47">
        <f t="shared" si="104"/>
        <v>0</v>
      </c>
      <c r="O325" s="47">
        <f t="shared" si="104"/>
        <v>0</v>
      </c>
      <c r="P325" s="47">
        <f t="shared" si="104"/>
        <v>0</v>
      </c>
      <c r="Q325" s="47">
        <f t="shared" si="104"/>
        <v>0</v>
      </c>
      <c r="R325" s="79">
        <f t="shared" si="104"/>
        <v>0</v>
      </c>
      <c r="S325" s="47">
        <f t="shared" si="103"/>
        <v>0</v>
      </c>
      <c r="T325" s="47">
        <f t="shared" si="103"/>
        <v>0</v>
      </c>
      <c r="U325" s="105"/>
      <c r="V325" s="105"/>
      <c r="W325" s="105"/>
      <c r="X325" s="105"/>
      <c r="Y325" s="105"/>
      <c r="Z325" s="105"/>
      <c r="AA325" s="105"/>
      <c r="AB325" s="105"/>
      <c r="AC325" s="105"/>
      <c r="AD325" s="105"/>
      <c r="AE325" s="105"/>
      <c r="AF325" s="105"/>
      <c r="AG325" s="105"/>
      <c r="AH325" s="105"/>
      <c r="AI325" s="101"/>
      <c r="AJ325" s="105"/>
      <c r="AK325" s="28"/>
    </row>
    <row r="326" spans="1:37" s="27" customFormat="1" x14ac:dyDescent="0.25">
      <c r="A326" s="111"/>
      <c r="B326" s="112"/>
      <c r="C326" s="99"/>
      <c r="D326" s="99"/>
      <c r="E326" s="99"/>
      <c r="F326" s="55" t="s">
        <v>17</v>
      </c>
      <c r="G326" s="47">
        <f t="shared" si="104"/>
        <v>0</v>
      </c>
      <c r="H326" s="47">
        <f t="shared" si="104"/>
        <v>0</v>
      </c>
      <c r="I326" s="47">
        <f t="shared" si="104"/>
        <v>0</v>
      </c>
      <c r="J326" s="47">
        <f t="shared" si="104"/>
        <v>0</v>
      </c>
      <c r="K326" s="47">
        <f t="shared" si="104"/>
        <v>0</v>
      </c>
      <c r="L326" s="47">
        <f t="shared" si="104"/>
        <v>0</v>
      </c>
      <c r="M326" s="47">
        <f t="shared" si="104"/>
        <v>0</v>
      </c>
      <c r="N326" s="47">
        <f t="shared" si="104"/>
        <v>0</v>
      </c>
      <c r="O326" s="47">
        <f t="shared" si="104"/>
        <v>0</v>
      </c>
      <c r="P326" s="47">
        <f t="shared" si="104"/>
        <v>0</v>
      </c>
      <c r="Q326" s="47">
        <f t="shared" si="104"/>
        <v>0</v>
      </c>
      <c r="R326" s="79">
        <f t="shared" si="104"/>
        <v>0</v>
      </c>
      <c r="S326" s="47">
        <f t="shared" si="103"/>
        <v>0</v>
      </c>
      <c r="T326" s="47">
        <f t="shared" si="103"/>
        <v>0</v>
      </c>
      <c r="U326" s="105"/>
      <c r="V326" s="105"/>
      <c r="W326" s="105"/>
      <c r="X326" s="105"/>
      <c r="Y326" s="105"/>
      <c r="Z326" s="105"/>
      <c r="AA326" s="105"/>
      <c r="AB326" s="105"/>
      <c r="AC326" s="105"/>
      <c r="AD326" s="105"/>
      <c r="AE326" s="105"/>
      <c r="AF326" s="105"/>
      <c r="AG326" s="105"/>
      <c r="AH326" s="105"/>
      <c r="AI326" s="102"/>
      <c r="AJ326" s="105"/>
      <c r="AK326" s="28"/>
    </row>
    <row r="327" spans="1:37" s="30" customFormat="1" x14ac:dyDescent="0.25">
      <c r="A327" s="111" t="s">
        <v>63</v>
      </c>
      <c r="B327" s="112" t="s">
        <v>77</v>
      </c>
      <c r="C327" s="99">
        <v>2015</v>
      </c>
      <c r="D327" s="99">
        <v>2026</v>
      </c>
      <c r="E327" s="99" t="s">
        <v>165</v>
      </c>
      <c r="F327" s="55" t="s">
        <v>12</v>
      </c>
      <c r="G327" s="47">
        <f>G333+G339+G345+G351+G357+G363+G369+G375</f>
        <v>1273787.5999999999</v>
      </c>
      <c r="H327" s="47">
        <f t="shared" ref="H327:T332" si="105">H333+H339+H345+H351+H357+H363+H369+H375</f>
        <v>0</v>
      </c>
      <c r="I327" s="47">
        <f t="shared" si="105"/>
        <v>116948</v>
      </c>
      <c r="J327" s="47">
        <f t="shared" si="105"/>
        <v>0</v>
      </c>
      <c r="K327" s="47">
        <f t="shared" si="105"/>
        <v>4200</v>
      </c>
      <c r="L327" s="47">
        <f t="shared" si="105"/>
        <v>0</v>
      </c>
      <c r="M327" s="47">
        <f t="shared" si="105"/>
        <v>0</v>
      </c>
      <c r="N327" s="47">
        <f t="shared" si="105"/>
        <v>34300</v>
      </c>
      <c r="O327" s="47">
        <f t="shared" si="105"/>
        <v>191597.05</v>
      </c>
      <c r="P327" s="47">
        <f t="shared" si="105"/>
        <v>206839.77</v>
      </c>
      <c r="Q327" s="47">
        <f t="shared" si="105"/>
        <v>288959.3</v>
      </c>
      <c r="R327" s="79">
        <f t="shared" si="105"/>
        <v>410943.48</v>
      </c>
      <c r="S327" s="47">
        <f t="shared" si="105"/>
        <v>10000</v>
      </c>
      <c r="T327" s="47">
        <f t="shared" si="105"/>
        <v>10000</v>
      </c>
      <c r="U327" s="105"/>
      <c r="V327" s="105"/>
      <c r="W327" s="105"/>
      <c r="X327" s="105"/>
      <c r="Y327" s="105"/>
      <c r="Z327" s="105"/>
      <c r="AA327" s="105"/>
      <c r="AB327" s="105"/>
      <c r="AC327" s="105"/>
      <c r="AD327" s="105"/>
      <c r="AE327" s="105"/>
      <c r="AF327" s="105"/>
      <c r="AG327" s="105"/>
      <c r="AH327" s="105"/>
      <c r="AI327" s="107"/>
      <c r="AJ327" s="105"/>
      <c r="AK327" s="32"/>
    </row>
    <row r="328" spans="1:37" s="30" customFormat="1" ht="30" customHeight="1" x14ac:dyDescent="0.25">
      <c r="A328" s="111"/>
      <c r="B328" s="112"/>
      <c r="C328" s="99"/>
      <c r="D328" s="99"/>
      <c r="E328" s="99"/>
      <c r="F328" s="55" t="s">
        <v>13</v>
      </c>
      <c r="G328" s="47">
        <f t="shared" ref="G328:R332" si="106">G334+G340+G346+G352+G358+G364+G370+G376</f>
        <v>1273787.5999999999</v>
      </c>
      <c r="H328" s="47">
        <f t="shared" si="106"/>
        <v>0</v>
      </c>
      <c r="I328" s="47">
        <f t="shared" si="106"/>
        <v>116948</v>
      </c>
      <c r="J328" s="47">
        <f t="shared" si="106"/>
        <v>0</v>
      </c>
      <c r="K328" s="47">
        <f t="shared" si="106"/>
        <v>4200</v>
      </c>
      <c r="L328" s="47">
        <f t="shared" si="106"/>
        <v>0</v>
      </c>
      <c r="M328" s="47">
        <f t="shared" si="106"/>
        <v>0</v>
      </c>
      <c r="N328" s="47">
        <f t="shared" si="106"/>
        <v>34300</v>
      </c>
      <c r="O328" s="47">
        <f t="shared" si="106"/>
        <v>191597.05</v>
      </c>
      <c r="P328" s="47">
        <f t="shared" si="106"/>
        <v>206839.77</v>
      </c>
      <c r="Q328" s="47">
        <f t="shared" si="106"/>
        <v>288959.3</v>
      </c>
      <c r="R328" s="79">
        <f t="shared" si="106"/>
        <v>410943.48</v>
      </c>
      <c r="S328" s="47">
        <f t="shared" si="105"/>
        <v>10000</v>
      </c>
      <c r="T328" s="47">
        <f t="shared" si="105"/>
        <v>10000</v>
      </c>
      <c r="U328" s="105"/>
      <c r="V328" s="105"/>
      <c r="W328" s="105"/>
      <c r="X328" s="105"/>
      <c r="Y328" s="105"/>
      <c r="Z328" s="105"/>
      <c r="AA328" s="105"/>
      <c r="AB328" s="105"/>
      <c r="AC328" s="105"/>
      <c r="AD328" s="105"/>
      <c r="AE328" s="105"/>
      <c r="AF328" s="105"/>
      <c r="AG328" s="105"/>
      <c r="AH328" s="105"/>
      <c r="AI328" s="101"/>
      <c r="AJ328" s="105"/>
      <c r="AK328" s="32"/>
    </row>
    <row r="329" spans="1:37" s="30" customFormat="1" ht="30" customHeight="1" x14ac:dyDescent="0.25">
      <c r="A329" s="111"/>
      <c r="B329" s="112"/>
      <c r="C329" s="99"/>
      <c r="D329" s="99"/>
      <c r="E329" s="99"/>
      <c r="F329" s="55" t="s">
        <v>14</v>
      </c>
      <c r="G329" s="47">
        <f t="shared" si="106"/>
        <v>553884.81999999995</v>
      </c>
      <c r="H329" s="47">
        <f t="shared" si="106"/>
        <v>0</v>
      </c>
      <c r="I329" s="47">
        <f t="shared" si="106"/>
        <v>116948</v>
      </c>
      <c r="J329" s="47">
        <f t="shared" si="106"/>
        <v>0</v>
      </c>
      <c r="K329" s="47">
        <f t="shared" si="106"/>
        <v>4200</v>
      </c>
      <c r="L329" s="47">
        <f t="shared" si="106"/>
        <v>0</v>
      </c>
      <c r="M329" s="47">
        <f t="shared" si="106"/>
        <v>0</v>
      </c>
      <c r="N329" s="47">
        <f t="shared" si="106"/>
        <v>34300</v>
      </c>
      <c r="O329" s="47">
        <f t="shared" si="106"/>
        <v>191597.05</v>
      </c>
      <c r="P329" s="47">
        <f t="shared" si="106"/>
        <v>206839.77</v>
      </c>
      <c r="Q329" s="47">
        <f t="shared" si="106"/>
        <v>0</v>
      </c>
      <c r="R329" s="79">
        <f t="shared" si="106"/>
        <v>0</v>
      </c>
      <c r="S329" s="47">
        <f t="shared" si="105"/>
        <v>0</v>
      </c>
      <c r="T329" s="47">
        <f t="shared" si="105"/>
        <v>0</v>
      </c>
      <c r="U329" s="105"/>
      <c r="V329" s="105"/>
      <c r="W329" s="105"/>
      <c r="X329" s="105"/>
      <c r="Y329" s="105"/>
      <c r="Z329" s="105"/>
      <c r="AA329" s="105"/>
      <c r="AB329" s="105"/>
      <c r="AC329" s="105"/>
      <c r="AD329" s="105"/>
      <c r="AE329" s="105"/>
      <c r="AF329" s="105"/>
      <c r="AG329" s="105"/>
      <c r="AH329" s="105"/>
      <c r="AI329" s="101"/>
      <c r="AJ329" s="105"/>
      <c r="AK329" s="32"/>
    </row>
    <row r="330" spans="1:37" s="30" customFormat="1" ht="30" customHeight="1" x14ac:dyDescent="0.25">
      <c r="A330" s="111"/>
      <c r="B330" s="112"/>
      <c r="C330" s="99"/>
      <c r="D330" s="99"/>
      <c r="E330" s="99"/>
      <c r="F330" s="55" t="s">
        <v>15</v>
      </c>
      <c r="G330" s="47">
        <f t="shared" si="106"/>
        <v>719902.78</v>
      </c>
      <c r="H330" s="47">
        <f t="shared" si="106"/>
        <v>0</v>
      </c>
      <c r="I330" s="47">
        <f t="shared" si="106"/>
        <v>0</v>
      </c>
      <c r="J330" s="47">
        <f t="shared" si="106"/>
        <v>0</v>
      </c>
      <c r="K330" s="47">
        <f t="shared" si="106"/>
        <v>0</v>
      </c>
      <c r="L330" s="47">
        <f t="shared" si="106"/>
        <v>0</v>
      </c>
      <c r="M330" s="47">
        <f t="shared" si="106"/>
        <v>0</v>
      </c>
      <c r="N330" s="47">
        <f t="shared" si="106"/>
        <v>0</v>
      </c>
      <c r="O330" s="47">
        <f t="shared" si="106"/>
        <v>0</v>
      </c>
      <c r="P330" s="47">
        <f t="shared" si="106"/>
        <v>0</v>
      </c>
      <c r="Q330" s="47">
        <f t="shared" si="106"/>
        <v>288959.3</v>
      </c>
      <c r="R330" s="79">
        <f t="shared" si="106"/>
        <v>410943.48</v>
      </c>
      <c r="S330" s="47">
        <f t="shared" si="105"/>
        <v>10000</v>
      </c>
      <c r="T330" s="47">
        <f t="shared" si="105"/>
        <v>10000</v>
      </c>
      <c r="U330" s="105"/>
      <c r="V330" s="105"/>
      <c r="W330" s="105"/>
      <c r="X330" s="105"/>
      <c r="Y330" s="105"/>
      <c r="Z330" s="105"/>
      <c r="AA330" s="105"/>
      <c r="AB330" s="105"/>
      <c r="AC330" s="105"/>
      <c r="AD330" s="105"/>
      <c r="AE330" s="105"/>
      <c r="AF330" s="105"/>
      <c r="AG330" s="105"/>
      <c r="AH330" s="105"/>
      <c r="AI330" s="101"/>
      <c r="AJ330" s="105"/>
      <c r="AK330" s="32"/>
    </row>
    <row r="331" spans="1:37" s="30" customFormat="1" ht="30" customHeight="1" x14ac:dyDescent="0.25">
      <c r="A331" s="111"/>
      <c r="B331" s="112"/>
      <c r="C331" s="99"/>
      <c r="D331" s="99"/>
      <c r="E331" s="99"/>
      <c r="F331" s="55" t="s">
        <v>16</v>
      </c>
      <c r="G331" s="47">
        <f t="shared" si="106"/>
        <v>0</v>
      </c>
      <c r="H331" s="47">
        <f t="shared" si="106"/>
        <v>0</v>
      </c>
      <c r="I331" s="47">
        <f t="shared" si="106"/>
        <v>0</v>
      </c>
      <c r="J331" s="47">
        <f t="shared" si="106"/>
        <v>0</v>
      </c>
      <c r="K331" s="47">
        <f t="shared" si="106"/>
        <v>0</v>
      </c>
      <c r="L331" s="47">
        <f t="shared" si="106"/>
        <v>0</v>
      </c>
      <c r="M331" s="47">
        <f t="shared" si="106"/>
        <v>0</v>
      </c>
      <c r="N331" s="47">
        <f t="shared" si="106"/>
        <v>0</v>
      </c>
      <c r="O331" s="47">
        <f t="shared" si="106"/>
        <v>0</v>
      </c>
      <c r="P331" s="47">
        <f t="shared" si="106"/>
        <v>0</v>
      </c>
      <c r="Q331" s="47">
        <f t="shared" si="106"/>
        <v>0</v>
      </c>
      <c r="R331" s="79">
        <f t="shared" si="106"/>
        <v>0</v>
      </c>
      <c r="S331" s="47">
        <f t="shared" si="105"/>
        <v>0</v>
      </c>
      <c r="T331" s="47">
        <f t="shared" si="105"/>
        <v>0</v>
      </c>
      <c r="U331" s="105"/>
      <c r="V331" s="105"/>
      <c r="W331" s="105"/>
      <c r="X331" s="105"/>
      <c r="Y331" s="105"/>
      <c r="Z331" s="105"/>
      <c r="AA331" s="105"/>
      <c r="AB331" s="105"/>
      <c r="AC331" s="105"/>
      <c r="AD331" s="105"/>
      <c r="AE331" s="105"/>
      <c r="AF331" s="105"/>
      <c r="AG331" s="105"/>
      <c r="AH331" s="105"/>
      <c r="AI331" s="101"/>
      <c r="AJ331" s="105"/>
      <c r="AK331" s="32"/>
    </row>
    <row r="332" spans="1:37" s="30" customFormat="1" ht="69.75" customHeight="1" x14ac:dyDescent="0.25">
      <c r="A332" s="111"/>
      <c r="B332" s="112"/>
      <c r="C332" s="99"/>
      <c r="D332" s="99"/>
      <c r="E332" s="99"/>
      <c r="F332" s="55" t="s">
        <v>17</v>
      </c>
      <c r="G332" s="47">
        <f t="shared" si="106"/>
        <v>0</v>
      </c>
      <c r="H332" s="47">
        <f t="shared" si="106"/>
        <v>0</v>
      </c>
      <c r="I332" s="47">
        <f t="shared" si="106"/>
        <v>0</v>
      </c>
      <c r="J332" s="47">
        <f t="shared" si="106"/>
        <v>0</v>
      </c>
      <c r="K332" s="47">
        <f t="shared" si="106"/>
        <v>0</v>
      </c>
      <c r="L332" s="47">
        <f t="shared" si="106"/>
        <v>0</v>
      </c>
      <c r="M332" s="47">
        <f t="shared" si="106"/>
        <v>0</v>
      </c>
      <c r="N332" s="47">
        <f t="shared" si="106"/>
        <v>0</v>
      </c>
      <c r="O332" s="47">
        <f t="shared" si="106"/>
        <v>0</v>
      </c>
      <c r="P332" s="47">
        <f t="shared" si="106"/>
        <v>0</v>
      </c>
      <c r="Q332" s="47">
        <f t="shared" si="106"/>
        <v>0</v>
      </c>
      <c r="R332" s="79">
        <f t="shared" si="106"/>
        <v>0</v>
      </c>
      <c r="S332" s="47">
        <f t="shared" si="105"/>
        <v>0</v>
      </c>
      <c r="T332" s="47">
        <f t="shared" si="105"/>
        <v>0</v>
      </c>
      <c r="U332" s="105"/>
      <c r="V332" s="105"/>
      <c r="W332" s="105"/>
      <c r="X332" s="105"/>
      <c r="Y332" s="105"/>
      <c r="Z332" s="105"/>
      <c r="AA332" s="105"/>
      <c r="AB332" s="105"/>
      <c r="AC332" s="105"/>
      <c r="AD332" s="105"/>
      <c r="AE332" s="105"/>
      <c r="AF332" s="105"/>
      <c r="AG332" s="105"/>
      <c r="AH332" s="105"/>
      <c r="AI332" s="102"/>
      <c r="AJ332" s="105"/>
      <c r="AK332" s="32"/>
    </row>
    <row r="333" spans="1:37" x14ac:dyDescent="0.25">
      <c r="A333" s="108" t="s">
        <v>106</v>
      </c>
      <c r="B333" s="109" t="s">
        <v>131</v>
      </c>
      <c r="C333" s="110">
        <v>2015</v>
      </c>
      <c r="D333" s="110">
        <v>2026</v>
      </c>
      <c r="E333" s="110"/>
      <c r="F333" s="54" t="s">
        <v>12</v>
      </c>
      <c r="G333" s="44">
        <f t="shared" ref="G333:G349" si="107">SUM(H333:T333)</f>
        <v>145448</v>
      </c>
      <c r="H333" s="44">
        <f t="shared" ref="H333:T333" si="108">H334+H338</f>
        <v>0</v>
      </c>
      <c r="I333" s="44">
        <f t="shared" si="108"/>
        <v>116948</v>
      </c>
      <c r="J333" s="44">
        <f t="shared" si="108"/>
        <v>0</v>
      </c>
      <c r="K333" s="44">
        <f t="shared" si="108"/>
        <v>4200</v>
      </c>
      <c r="L333" s="44">
        <f t="shared" si="108"/>
        <v>0</v>
      </c>
      <c r="M333" s="44">
        <f t="shared" si="108"/>
        <v>0</v>
      </c>
      <c r="N333" s="44">
        <f t="shared" si="108"/>
        <v>24300</v>
      </c>
      <c r="O333" s="44">
        <f t="shared" si="108"/>
        <v>0</v>
      </c>
      <c r="P333" s="44">
        <f t="shared" si="108"/>
        <v>0</v>
      </c>
      <c r="Q333" s="44">
        <f t="shared" si="108"/>
        <v>0</v>
      </c>
      <c r="R333" s="81">
        <f t="shared" si="108"/>
        <v>0</v>
      </c>
      <c r="S333" s="44">
        <f t="shared" si="108"/>
        <v>0</v>
      </c>
      <c r="T333" s="44">
        <f t="shared" si="108"/>
        <v>0</v>
      </c>
      <c r="U333" s="106" t="s">
        <v>144</v>
      </c>
      <c r="V333" s="106" t="s">
        <v>145</v>
      </c>
      <c r="W333" s="106"/>
      <c r="X333" s="106"/>
      <c r="Y333" s="106"/>
      <c r="Z333" s="106"/>
      <c r="AA333" s="106"/>
      <c r="AB333" s="106"/>
      <c r="AC333" s="106"/>
      <c r="AD333" s="106"/>
      <c r="AE333" s="106"/>
      <c r="AF333" s="106"/>
      <c r="AG333" s="106"/>
      <c r="AH333" s="106"/>
      <c r="AI333" s="113"/>
      <c r="AJ333" s="106"/>
      <c r="AK333" s="25"/>
    </row>
    <row r="334" spans="1:37" ht="30" customHeight="1" x14ac:dyDescent="0.25">
      <c r="A334" s="108"/>
      <c r="B334" s="109"/>
      <c r="C334" s="110"/>
      <c r="D334" s="110"/>
      <c r="E334" s="110"/>
      <c r="F334" s="54" t="s">
        <v>13</v>
      </c>
      <c r="G334" s="44">
        <f t="shared" si="107"/>
        <v>145448</v>
      </c>
      <c r="H334" s="44">
        <f t="shared" ref="H334:T334" si="109">SUM(H335:H337)</f>
        <v>0</v>
      </c>
      <c r="I334" s="44">
        <f t="shared" si="109"/>
        <v>116948</v>
      </c>
      <c r="J334" s="44">
        <f t="shared" si="109"/>
        <v>0</v>
      </c>
      <c r="K334" s="44">
        <f t="shared" si="109"/>
        <v>4200</v>
      </c>
      <c r="L334" s="44">
        <f t="shared" si="109"/>
        <v>0</v>
      </c>
      <c r="M334" s="44">
        <f t="shared" si="109"/>
        <v>0</v>
      </c>
      <c r="N334" s="44">
        <f t="shared" si="109"/>
        <v>24300</v>
      </c>
      <c r="O334" s="44">
        <f t="shared" si="109"/>
        <v>0</v>
      </c>
      <c r="P334" s="44">
        <f t="shared" si="109"/>
        <v>0</v>
      </c>
      <c r="Q334" s="44">
        <f t="shared" si="109"/>
        <v>0</v>
      </c>
      <c r="R334" s="81">
        <f t="shared" si="109"/>
        <v>0</v>
      </c>
      <c r="S334" s="44">
        <f t="shared" si="109"/>
        <v>0</v>
      </c>
      <c r="T334" s="44">
        <f t="shared" si="109"/>
        <v>0</v>
      </c>
      <c r="U334" s="106"/>
      <c r="V334" s="106"/>
      <c r="W334" s="106"/>
      <c r="X334" s="106"/>
      <c r="Y334" s="106"/>
      <c r="Z334" s="106"/>
      <c r="AA334" s="106"/>
      <c r="AB334" s="106"/>
      <c r="AC334" s="106"/>
      <c r="AD334" s="106"/>
      <c r="AE334" s="106"/>
      <c r="AF334" s="106"/>
      <c r="AG334" s="106"/>
      <c r="AH334" s="106"/>
      <c r="AI334" s="101"/>
      <c r="AJ334" s="106"/>
      <c r="AK334" s="25"/>
    </row>
    <row r="335" spans="1:37" ht="30" customHeight="1" x14ac:dyDescent="0.25">
      <c r="A335" s="108"/>
      <c r="B335" s="109"/>
      <c r="C335" s="110"/>
      <c r="D335" s="110"/>
      <c r="E335" s="110"/>
      <c r="F335" s="54" t="s">
        <v>14</v>
      </c>
      <c r="G335" s="44">
        <f t="shared" si="107"/>
        <v>145448</v>
      </c>
      <c r="H335" s="44">
        <v>0</v>
      </c>
      <c r="I335" s="44">
        <v>116948</v>
      </c>
      <c r="J335" s="44">
        <v>0</v>
      </c>
      <c r="K335" s="44">
        <v>4200</v>
      </c>
      <c r="L335" s="44">
        <v>0</v>
      </c>
      <c r="M335" s="44">
        <v>0</v>
      </c>
      <c r="N335" s="44">
        <v>24300</v>
      </c>
      <c r="O335" s="44">
        <v>0</v>
      </c>
      <c r="P335" s="44">
        <v>0</v>
      </c>
      <c r="Q335" s="44">
        <v>0</v>
      </c>
      <c r="R335" s="81">
        <v>0</v>
      </c>
      <c r="S335" s="44">
        <v>0</v>
      </c>
      <c r="T335" s="44">
        <v>0</v>
      </c>
      <c r="U335" s="106"/>
      <c r="V335" s="106"/>
      <c r="W335" s="106"/>
      <c r="X335" s="106"/>
      <c r="Y335" s="106"/>
      <c r="Z335" s="106"/>
      <c r="AA335" s="106"/>
      <c r="AB335" s="106"/>
      <c r="AC335" s="106"/>
      <c r="AD335" s="106"/>
      <c r="AE335" s="106"/>
      <c r="AF335" s="106"/>
      <c r="AG335" s="106"/>
      <c r="AH335" s="106"/>
      <c r="AI335" s="101"/>
      <c r="AJ335" s="106"/>
      <c r="AK335" s="25"/>
    </row>
    <row r="336" spans="1:37" ht="30" customHeight="1" x14ac:dyDescent="0.25">
      <c r="A336" s="108"/>
      <c r="B336" s="109"/>
      <c r="C336" s="110"/>
      <c r="D336" s="110"/>
      <c r="E336" s="110"/>
      <c r="F336" s="54" t="s">
        <v>15</v>
      </c>
      <c r="G336" s="44">
        <f t="shared" si="107"/>
        <v>0</v>
      </c>
      <c r="H336" s="44">
        <v>0</v>
      </c>
      <c r="I336" s="44">
        <v>0</v>
      </c>
      <c r="J336" s="44">
        <v>0</v>
      </c>
      <c r="K336" s="44">
        <v>0</v>
      </c>
      <c r="L336" s="44">
        <v>0</v>
      </c>
      <c r="M336" s="44">
        <v>0</v>
      </c>
      <c r="N336" s="44">
        <v>0</v>
      </c>
      <c r="O336" s="44">
        <v>0</v>
      </c>
      <c r="P336" s="44">
        <v>0</v>
      </c>
      <c r="Q336" s="44">
        <v>0</v>
      </c>
      <c r="R336" s="81">
        <v>0</v>
      </c>
      <c r="S336" s="44">
        <v>0</v>
      </c>
      <c r="T336" s="44">
        <v>0</v>
      </c>
      <c r="U336" s="106"/>
      <c r="V336" s="106"/>
      <c r="W336" s="106"/>
      <c r="X336" s="106"/>
      <c r="Y336" s="106"/>
      <c r="Z336" s="106"/>
      <c r="AA336" s="106"/>
      <c r="AB336" s="106"/>
      <c r="AC336" s="106"/>
      <c r="AD336" s="106"/>
      <c r="AE336" s="106"/>
      <c r="AF336" s="106"/>
      <c r="AG336" s="106"/>
      <c r="AH336" s="106"/>
      <c r="AI336" s="101"/>
      <c r="AJ336" s="106"/>
      <c r="AK336" s="25"/>
    </row>
    <row r="337" spans="1:37" ht="30" customHeight="1" x14ac:dyDescent="0.25">
      <c r="A337" s="108"/>
      <c r="B337" s="109"/>
      <c r="C337" s="110"/>
      <c r="D337" s="110"/>
      <c r="E337" s="110"/>
      <c r="F337" s="54" t="s">
        <v>16</v>
      </c>
      <c r="G337" s="44">
        <f t="shared" si="107"/>
        <v>0</v>
      </c>
      <c r="H337" s="44">
        <v>0</v>
      </c>
      <c r="I337" s="44">
        <v>0</v>
      </c>
      <c r="J337" s="44">
        <v>0</v>
      </c>
      <c r="K337" s="44">
        <v>0</v>
      </c>
      <c r="L337" s="44">
        <v>0</v>
      </c>
      <c r="M337" s="44">
        <v>0</v>
      </c>
      <c r="N337" s="44">
        <v>0</v>
      </c>
      <c r="O337" s="44">
        <v>0</v>
      </c>
      <c r="P337" s="44">
        <v>0</v>
      </c>
      <c r="Q337" s="44">
        <v>0</v>
      </c>
      <c r="R337" s="81">
        <v>0</v>
      </c>
      <c r="S337" s="44">
        <v>0</v>
      </c>
      <c r="T337" s="44">
        <v>0</v>
      </c>
      <c r="U337" s="106"/>
      <c r="V337" s="106"/>
      <c r="W337" s="106"/>
      <c r="X337" s="106"/>
      <c r="Y337" s="106"/>
      <c r="Z337" s="106"/>
      <c r="AA337" s="106"/>
      <c r="AB337" s="106"/>
      <c r="AC337" s="106"/>
      <c r="AD337" s="106"/>
      <c r="AE337" s="106"/>
      <c r="AF337" s="106"/>
      <c r="AG337" s="106"/>
      <c r="AH337" s="106"/>
      <c r="AI337" s="101"/>
      <c r="AJ337" s="106"/>
      <c r="AK337" s="25"/>
    </row>
    <row r="338" spans="1:37" x14ac:dyDescent="0.25">
      <c r="A338" s="108"/>
      <c r="B338" s="109"/>
      <c r="C338" s="110"/>
      <c r="D338" s="110"/>
      <c r="E338" s="110"/>
      <c r="F338" s="54" t="s">
        <v>17</v>
      </c>
      <c r="G338" s="44">
        <f t="shared" si="107"/>
        <v>0</v>
      </c>
      <c r="H338" s="44">
        <v>0</v>
      </c>
      <c r="I338" s="44">
        <v>0</v>
      </c>
      <c r="J338" s="44">
        <v>0</v>
      </c>
      <c r="K338" s="44">
        <v>0</v>
      </c>
      <c r="L338" s="44">
        <v>0</v>
      </c>
      <c r="M338" s="44">
        <v>0</v>
      </c>
      <c r="N338" s="44">
        <v>0</v>
      </c>
      <c r="O338" s="44">
        <v>0</v>
      </c>
      <c r="P338" s="44">
        <v>0</v>
      </c>
      <c r="Q338" s="44">
        <v>0</v>
      </c>
      <c r="R338" s="81">
        <v>0</v>
      </c>
      <c r="S338" s="44">
        <v>0</v>
      </c>
      <c r="T338" s="44">
        <v>0</v>
      </c>
      <c r="U338" s="106"/>
      <c r="V338" s="106"/>
      <c r="W338" s="106"/>
      <c r="X338" s="106"/>
      <c r="Y338" s="106"/>
      <c r="Z338" s="106"/>
      <c r="AA338" s="106"/>
      <c r="AB338" s="106"/>
      <c r="AC338" s="106"/>
      <c r="AD338" s="106"/>
      <c r="AE338" s="106"/>
      <c r="AF338" s="106"/>
      <c r="AG338" s="106"/>
      <c r="AH338" s="106"/>
      <c r="AI338" s="102"/>
      <c r="AJ338" s="106"/>
      <c r="AK338" s="25"/>
    </row>
    <row r="339" spans="1:37" x14ac:dyDescent="0.25">
      <c r="A339" s="108" t="s">
        <v>64</v>
      </c>
      <c r="B339" s="109" t="s">
        <v>104</v>
      </c>
      <c r="C339" s="110">
        <v>2020</v>
      </c>
      <c r="D339" s="110">
        <v>2026</v>
      </c>
      <c r="E339" s="110"/>
      <c r="F339" s="54" t="s">
        <v>12</v>
      </c>
      <c r="G339" s="44">
        <f t="shared" si="107"/>
        <v>70000</v>
      </c>
      <c r="H339" s="44">
        <f t="shared" ref="H339:T339" si="110">H340+H344</f>
        <v>0</v>
      </c>
      <c r="I339" s="44">
        <f t="shared" si="110"/>
        <v>0</v>
      </c>
      <c r="J339" s="44">
        <f t="shared" si="110"/>
        <v>0</v>
      </c>
      <c r="K339" s="44">
        <f t="shared" si="110"/>
        <v>0</v>
      </c>
      <c r="L339" s="44">
        <f t="shared" si="110"/>
        <v>0</v>
      </c>
      <c r="M339" s="44">
        <f t="shared" si="110"/>
        <v>0</v>
      </c>
      <c r="N339" s="44">
        <f t="shared" si="110"/>
        <v>10000</v>
      </c>
      <c r="O339" s="44">
        <f t="shared" si="110"/>
        <v>10000</v>
      </c>
      <c r="P339" s="44">
        <f t="shared" si="110"/>
        <v>10000</v>
      </c>
      <c r="Q339" s="44">
        <f t="shared" si="110"/>
        <v>10000</v>
      </c>
      <c r="R339" s="81">
        <f t="shared" si="110"/>
        <v>10000</v>
      </c>
      <c r="S339" s="44">
        <f t="shared" si="110"/>
        <v>10000</v>
      </c>
      <c r="T339" s="44">
        <f t="shared" si="110"/>
        <v>10000</v>
      </c>
      <c r="U339" s="106" t="s">
        <v>144</v>
      </c>
      <c r="V339" s="106" t="s">
        <v>145</v>
      </c>
      <c r="W339" s="106"/>
      <c r="X339" s="106"/>
      <c r="Y339" s="106"/>
      <c r="Z339" s="106"/>
      <c r="AA339" s="106"/>
      <c r="AB339" s="106"/>
      <c r="AC339" s="106"/>
      <c r="AD339" s="106"/>
      <c r="AE339" s="106"/>
      <c r="AF339" s="106">
        <v>100</v>
      </c>
      <c r="AG339" s="106">
        <v>100</v>
      </c>
      <c r="AH339" s="106"/>
      <c r="AI339" s="113"/>
      <c r="AJ339" s="106"/>
      <c r="AK339" s="25"/>
    </row>
    <row r="340" spans="1:37" ht="30" x14ac:dyDescent="0.25">
      <c r="A340" s="108"/>
      <c r="B340" s="109"/>
      <c r="C340" s="110"/>
      <c r="D340" s="110"/>
      <c r="E340" s="110"/>
      <c r="F340" s="54" t="s">
        <v>13</v>
      </c>
      <c r="G340" s="44">
        <f t="shared" si="107"/>
        <v>70000</v>
      </c>
      <c r="H340" s="44">
        <f t="shared" ref="H340:T340" si="111">SUM(H341:H343)</f>
        <v>0</v>
      </c>
      <c r="I340" s="44">
        <f t="shared" si="111"/>
        <v>0</v>
      </c>
      <c r="J340" s="44">
        <f t="shared" si="111"/>
        <v>0</v>
      </c>
      <c r="K340" s="44">
        <f t="shared" si="111"/>
        <v>0</v>
      </c>
      <c r="L340" s="44">
        <f t="shared" si="111"/>
        <v>0</v>
      </c>
      <c r="M340" s="44">
        <f t="shared" si="111"/>
        <v>0</v>
      </c>
      <c r="N340" s="44">
        <f t="shared" si="111"/>
        <v>10000</v>
      </c>
      <c r="O340" s="44">
        <f t="shared" si="111"/>
        <v>10000</v>
      </c>
      <c r="P340" s="44">
        <f t="shared" si="111"/>
        <v>10000</v>
      </c>
      <c r="Q340" s="44">
        <f t="shared" si="111"/>
        <v>10000</v>
      </c>
      <c r="R340" s="81">
        <f t="shared" si="111"/>
        <v>10000</v>
      </c>
      <c r="S340" s="44">
        <f t="shared" si="111"/>
        <v>10000</v>
      </c>
      <c r="T340" s="44">
        <f t="shared" si="111"/>
        <v>10000</v>
      </c>
      <c r="U340" s="106"/>
      <c r="V340" s="106"/>
      <c r="W340" s="106"/>
      <c r="X340" s="106"/>
      <c r="Y340" s="106"/>
      <c r="Z340" s="106"/>
      <c r="AA340" s="106"/>
      <c r="AB340" s="106"/>
      <c r="AC340" s="106"/>
      <c r="AD340" s="106"/>
      <c r="AE340" s="106"/>
      <c r="AF340" s="106"/>
      <c r="AG340" s="106"/>
      <c r="AH340" s="106"/>
      <c r="AI340" s="101"/>
      <c r="AJ340" s="106"/>
      <c r="AK340" s="25"/>
    </row>
    <row r="341" spans="1:37" ht="30" x14ac:dyDescent="0.25">
      <c r="A341" s="108"/>
      <c r="B341" s="109"/>
      <c r="C341" s="110"/>
      <c r="D341" s="110"/>
      <c r="E341" s="110"/>
      <c r="F341" s="54" t="s">
        <v>14</v>
      </c>
      <c r="G341" s="44">
        <f t="shared" si="107"/>
        <v>30000</v>
      </c>
      <c r="H341" s="44">
        <v>0</v>
      </c>
      <c r="I341" s="44">
        <v>0</v>
      </c>
      <c r="J341" s="44">
        <v>0</v>
      </c>
      <c r="K341" s="44">
        <v>0</v>
      </c>
      <c r="L341" s="44">
        <v>0</v>
      </c>
      <c r="M341" s="44">
        <v>0</v>
      </c>
      <c r="N341" s="44">
        <v>10000</v>
      </c>
      <c r="O341" s="44">
        <v>10000</v>
      </c>
      <c r="P341" s="44">
        <v>10000</v>
      </c>
      <c r="Q341" s="44">
        <v>0</v>
      </c>
      <c r="R341" s="81">
        <v>0</v>
      </c>
      <c r="S341" s="44">
        <v>0</v>
      </c>
      <c r="T341" s="44">
        <v>0</v>
      </c>
      <c r="U341" s="106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  <c r="AF341" s="106"/>
      <c r="AG341" s="106"/>
      <c r="AH341" s="106"/>
      <c r="AI341" s="101"/>
      <c r="AJ341" s="106"/>
      <c r="AK341" s="25"/>
    </row>
    <row r="342" spans="1:37" ht="30" x14ac:dyDescent="0.25">
      <c r="A342" s="108"/>
      <c r="B342" s="109"/>
      <c r="C342" s="110"/>
      <c r="D342" s="110"/>
      <c r="E342" s="110"/>
      <c r="F342" s="54" t="s">
        <v>15</v>
      </c>
      <c r="G342" s="44">
        <f t="shared" si="107"/>
        <v>40000</v>
      </c>
      <c r="H342" s="44">
        <v>0</v>
      </c>
      <c r="I342" s="44">
        <v>0</v>
      </c>
      <c r="J342" s="44">
        <v>0</v>
      </c>
      <c r="K342" s="44">
        <v>0</v>
      </c>
      <c r="L342" s="44">
        <v>0</v>
      </c>
      <c r="M342" s="44">
        <v>0</v>
      </c>
      <c r="N342" s="44">
        <v>0</v>
      </c>
      <c r="O342" s="44">
        <v>0</v>
      </c>
      <c r="P342" s="44">
        <v>0</v>
      </c>
      <c r="Q342" s="44">
        <v>10000</v>
      </c>
      <c r="R342" s="81">
        <v>10000</v>
      </c>
      <c r="S342" s="44">
        <v>10000</v>
      </c>
      <c r="T342" s="44">
        <v>10000</v>
      </c>
      <c r="U342" s="106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  <c r="AF342" s="106"/>
      <c r="AG342" s="106"/>
      <c r="AH342" s="106"/>
      <c r="AI342" s="101"/>
      <c r="AJ342" s="106"/>
      <c r="AK342" s="25"/>
    </row>
    <row r="343" spans="1:37" ht="30" x14ac:dyDescent="0.25">
      <c r="A343" s="108"/>
      <c r="B343" s="109"/>
      <c r="C343" s="110"/>
      <c r="D343" s="110"/>
      <c r="E343" s="110"/>
      <c r="F343" s="54" t="s">
        <v>16</v>
      </c>
      <c r="G343" s="44">
        <f t="shared" si="107"/>
        <v>0</v>
      </c>
      <c r="H343" s="44">
        <v>0</v>
      </c>
      <c r="I343" s="44">
        <v>0</v>
      </c>
      <c r="J343" s="44">
        <v>0</v>
      </c>
      <c r="K343" s="44">
        <v>0</v>
      </c>
      <c r="L343" s="44">
        <v>0</v>
      </c>
      <c r="M343" s="44">
        <v>0</v>
      </c>
      <c r="N343" s="44">
        <v>0</v>
      </c>
      <c r="O343" s="44">
        <v>0</v>
      </c>
      <c r="P343" s="44">
        <v>0</v>
      </c>
      <c r="Q343" s="44">
        <v>0</v>
      </c>
      <c r="R343" s="81">
        <v>0</v>
      </c>
      <c r="S343" s="44">
        <v>0</v>
      </c>
      <c r="T343" s="44">
        <v>0</v>
      </c>
      <c r="U343" s="106"/>
      <c r="V343" s="106"/>
      <c r="W343" s="106"/>
      <c r="X343" s="106"/>
      <c r="Y343" s="106"/>
      <c r="Z343" s="106"/>
      <c r="AA343" s="106"/>
      <c r="AB343" s="106"/>
      <c r="AC343" s="106"/>
      <c r="AD343" s="106"/>
      <c r="AE343" s="106"/>
      <c r="AF343" s="106"/>
      <c r="AG343" s="106"/>
      <c r="AH343" s="106"/>
      <c r="AI343" s="101"/>
      <c r="AJ343" s="106"/>
      <c r="AK343" s="25"/>
    </row>
    <row r="344" spans="1:37" x14ac:dyDescent="0.25">
      <c r="A344" s="108"/>
      <c r="B344" s="109"/>
      <c r="C344" s="110"/>
      <c r="D344" s="110"/>
      <c r="E344" s="110"/>
      <c r="F344" s="54" t="s">
        <v>17</v>
      </c>
      <c r="G344" s="44">
        <f t="shared" si="107"/>
        <v>0</v>
      </c>
      <c r="H344" s="44">
        <v>0</v>
      </c>
      <c r="I344" s="44">
        <v>0</v>
      </c>
      <c r="J344" s="44">
        <v>0</v>
      </c>
      <c r="K344" s="44">
        <v>0</v>
      </c>
      <c r="L344" s="44">
        <v>0</v>
      </c>
      <c r="M344" s="44">
        <v>0</v>
      </c>
      <c r="N344" s="44">
        <v>0</v>
      </c>
      <c r="O344" s="44">
        <v>0</v>
      </c>
      <c r="P344" s="44">
        <v>0</v>
      </c>
      <c r="Q344" s="44">
        <v>0</v>
      </c>
      <c r="R344" s="81">
        <v>0</v>
      </c>
      <c r="S344" s="44">
        <v>0</v>
      </c>
      <c r="T344" s="44">
        <v>0</v>
      </c>
      <c r="U344" s="106"/>
      <c r="V344" s="106"/>
      <c r="W344" s="106"/>
      <c r="X344" s="106"/>
      <c r="Y344" s="106"/>
      <c r="Z344" s="106"/>
      <c r="AA344" s="106"/>
      <c r="AB344" s="106"/>
      <c r="AC344" s="106"/>
      <c r="AD344" s="106"/>
      <c r="AE344" s="106"/>
      <c r="AF344" s="106"/>
      <c r="AG344" s="106"/>
      <c r="AH344" s="106"/>
      <c r="AI344" s="102"/>
      <c r="AJ344" s="106"/>
      <c r="AK344" s="25"/>
    </row>
    <row r="345" spans="1:37" x14ac:dyDescent="0.25">
      <c r="A345" s="108" t="s">
        <v>65</v>
      </c>
      <c r="B345" s="109" t="s">
        <v>78</v>
      </c>
      <c r="C345" s="110"/>
      <c r="D345" s="110"/>
      <c r="E345" s="110"/>
      <c r="F345" s="54" t="s">
        <v>12</v>
      </c>
      <c r="G345" s="44">
        <f t="shared" si="107"/>
        <v>0</v>
      </c>
      <c r="H345" s="44">
        <f t="shared" ref="H345:T345" si="112">H346+H350</f>
        <v>0</v>
      </c>
      <c r="I345" s="44">
        <f t="shared" si="112"/>
        <v>0</v>
      </c>
      <c r="J345" s="44">
        <f t="shared" si="112"/>
        <v>0</v>
      </c>
      <c r="K345" s="44">
        <f t="shared" si="112"/>
        <v>0</v>
      </c>
      <c r="L345" s="44">
        <f t="shared" si="112"/>
        <v>0</v>
      </c>
      <c r="M345" s="44">
        <f t="shared" si="112"/>
        <v>0</v>
      </c>
      <c r="N345" s="44">
        <f t="shared" si="112"/>
        <v>0</v>
      </c>
      <c r="O345" s="44">
        <f t="shared" si="112"/>
        <v>0</v>
      </c>
      <c r="P345" s="44">
        <f t="shared" si="112"/>
        <v>0</v>
      </c>
      <c r="Q345" s="44">
        <f t="shared" si="112"/>
        <v>0</v>
      </c>
      <c r="R345" s="81">
        <f t="shared" si="112"/>
        <v>0</v>
      </c>
      <c r="S345" s="44">
        <f t="shared" si="112"/>
        <v>0</v>
      </c>
      <c r="T345" s="44">
        <f t="shared" si="112"/>
        <v>0</v>
      </c>
      <c r="U345" s="106" t="s">
        <v>144</v>
      </c>
      <c r="V345" s="106" t="s">
        <v>145</v>
      </c>
      <c r="W345" s="106"/>
      <c r="X345" s="106"/>
      <c r="Y345" s="106"/>
      <c r="Z345" s="106"/>
      <c r="AA345" s="106"/>
      <c r="AB345" s="106"/>
      <c r="AC345" s="106"/>
      <c r="AD345" s="106"/>
      <c r="AE345" s="106"/>
      <c r="AF345" s="106"/>
      <c r="AG345" s="106"/>
      <c r="AH345" s="106"/>
      <c r="AI345" s="113"/>
      <c r="AJ345" s="106"/>
      <c r="AK345" s="25"/>
    </row>
    <row r="346" spans="1:37" ht="30" customHeight="1" x14ac:dyDescent="0.25">
      <c r="A346" s="108"/>
      <c r="B346" s="109"/>
      <c r="C346" s="110"/>
      <c r="D346" s="110"/>
      <c r="E346" s="110"/>
      <c r="F346" s="54" t="s">
        <v>13</v>
      </c>
      <c r="G346" s="44">
        <f t="shared" si="107"/>
        <v>0</v>
      </c>
      <c r="H346" s="44">
        <f t="shared" ref="H346:T346" si="113">SUM(H347:H349)</f>
        <v>0</v>
      </c>
      <c r="I346" s="44">
        <f t="shared" si="113"/>
        <v>0</v>
      </c>
      <c r="J346" s="44">
        <f t="shared" si="113"/>
        <v>0</v>
      </c>
      <c r="K346" s="44">
        <f t="shared" si="113"/>
        <v>0</v>
      </c>
      <c r="L346" s="44">
        <f t="shared" si="113"/>
        <v>0</v>
      </c>
      <c r="M346" s="44">
        <f t="shared" si="113"/>
        <v>0</v>
      </c>
      <c r="N346" s="44">
        <f t="shared" si="113"/>
        <v>0</v>
      </c>
      <c r="O346" s="44">
        <f t="shared" si="113"/>
        <v>0</v>
      </c>
      <c r="P346" s="44">
        <f t="shared" si="113"/>
        <v>0</v>
      </c>
      <c r="Q346" s="44">
        <f t="shared" si="113"/>
        <v>0</v>
      </c>
      <c r="R346" s="81">
        <f t="shared" si="113"/>
        <v>0</v>
      </c>
      <c r="S346" s="44">
        <f t="shared" si="113"/>
        <v>0</v>
      </c>
      <c r="T346" s="44">
        <f t="shared" si="113"/>
        <v>0</v>
      </c>
      <c r="U346" s="106"/>
      <c r="V346" s="106"/>
      <c r="W346" s="106"/>
      <c r="X346" s="106"/>
      <c r="Y346" s="106"/>
      <c r="Z346" s="106"/>
      <c r="AA346" s="106"/>
      <c r="AB346" s="106"/>
      <c r="AC346" s="106"/>
      <c r="AD346" s="106"/>
      <c r="AE346" s="106"/>
      <c r="AF346" s="106"/>
      <c r="AG346" s="106"/>
      <c r="AH346" s="106"/>
      <c r="AI346" s="101"/>
      <c r="AJ346" s="106"/>
      <c r="AK346" s="25"/>
    </row>
    <row r="347" spans="1:37" ht="30" customHeight="1" x14ac:dyDescent="0.25">
      <c r="A347" s="108"/>
      <c r="B347" s="109"/>
      <c r="C347" s="110"/>
      <c r="D347" s="110"/>
      <c r="E347" s="110"/>
      <c r="F347" s="54" t="s">
        <v>14</v>
      </c>
      <c r="G347" s="44">
        <f t="shared" si="107"/>
        <v>0</v>
      </c>
      <c r="H347" s="44">
        <v>0</v>
      </c>
      <c r="I347" s="44">
        <v>0</v>
      </c>
      <c r="J347" s="44">
        <v>0</v>
      </c>
      <c r="K347" s="44">
        <v>0</v>
      </c>
      <c r="L347" s="44">
        <v>0</v>
      </c>
      <c r="M347" s="44">
        <v>0</v>
      </c>
      <c r="N347" s="44">
        <v>0</v>
      </c>
      <c r="O347" s="44">
        <v>0</v>
      </c>
      <c r="P347" s="44">
        <v>0</v>
      </c>
      <c r="Q347" s="44">
        <v>0</v>
      </c>
      <c r="R347" s="81">
        <v>0</v>
      </c>
      <c r="S347" s="44">
        <v>0</v>
      </c>
      <c r="T347" s="44">
        <v>0</v>
      </c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  <c r="AG347" s="106"/>
      <c r="AH347" s="106"/>
      <c r="AI347" s="101"/>
      <c r="AJ347" s="106"/>
      <c r="AK347" s="25"/>
    </row>
    <row r="348" spans="1:37" ht="30" customHeight="1" x14ac:dyDescent="0.25">
      <c r="A348" s="108"/>
      <c r="B348" s="109"/>
      <c r="C348" s="110"/>
      <c r="D348" s="110"/>
      <c r="E348" s="110"/>
      <c r="F348" s="54" t="s">
        <v>15</v>
      </c>
      <c r="G348" s="44">
        <f t="shared" si="107"/>
        <v>0</v>
      </c>
      <c r="H348" s="44">
        <v>0</v>
      </c>
      <c r="I348" s="44">
        <v>0</v>
      </c>
      <c r="J348" s="44">
        <v>0</v>
      </c>
      <c r="K348" s="44">
        <v>0</v>
      </c>
      <c r="L348" s="44">
        <v>0</v>
      </c>
      <c r="M348" s="44">
        <v>0</v>
      </c>
      <c r="N348" s="44">
        <v>0</v>
      </c>
      <c r="O348" s="44">
        <v>0</v>
      </c>
      <c r="P348" s="44">
        <v>0</v>
      </c>
      <c r="Q348" s="44">
        <v>0</v>
      </c>
      <c r="R348" s="81">
        <v>0</v>
      </c>
      <c r="S348" s="44">
        <v>0</v>
      </c>
      <c r="T348" s="44">
        <v>0</v>
      </c>
      <c r="U348" s="106"/>
      <c r="V348" s="106"/>
      <c r="W348" s="106"/>
      <c r="X348" s="106"/>
      <c r="Y348" s="106"/>
      <c r="Z348" s="106"/>
      <c r="AA348" s="106"/>
      <c r="AB348" s="106"/>
      <c r="AC348" s="106"/>
      <c r="AD348" s="106"/>
      <c r="AE348" s="106"/>
      <c r="AF348" s="106"/>
      <c r="AG348" s="106"/>
      <c r="AH348" s="106"/>
      <c r="AI348" s="101"/>
      <c r="AJ348" s="106"/>
      <c r="AK348" s="25"/>
    </row>
    <row r="349" spans="1:37" ht="30" customHeight="1" x14ac:dyDescent="0.25">
      <c r="A349" s="108"/>
      <c r="B349" s="109"/>
      <c r="C349" s="110"/>
      <c r="D349" s="110"/>
      <c r="E349" s="110"/>
      <c r="F349" s="54" t="s">
        <v>16</v>
      </c>
      <c r="G349" s="44">
        <f t="shared" si="107"/>
        <v>0</v>
      </c>
      <c r="H349" s="44">
        <v>0</v>
      </c>
      <c r="I349" s="44">
        <v>0</v>
      </c>
      <c r="J349" s="44">
        <v>0</v>
      </c>
      <c r="K349" s="44">
        <v>0</v>
      </c>
      <c r="L349" s="44">
        <v>0</v>
      </c>
      <c r="M349" s="44">
        <v>0</v>
      </c>
      <c r="N349" s="44">
        <v>0</v>
      </c>
      <c r="O349" s="44">
        <v>0</v>
      </c>
      <c r="P349" s="44">
        <v>0</v>
      </c>
      <c r="Q349" s="44">
        <v>0</v>
      </c>
      <c r="R349" s="81">
        <v>0</v>
      </c>
      <c r="S349" s="44">
        <v>0</v>
      </c>
      <c r="T349" s="44">
        <v>0</v>
      </c>
      <c r="U349" s="106"/>
      <c r="V349" s="106"/>
      <c r="W349" s="106"/>
      <c r="X349" s="106"/>
      <c r="Y349" s="106"/>
      <c r="Z349" s="106"/>
      <c r="AA349" s="106"/>
      <c r="AB349" s="106"/>
      <c r="AC349" s="106"/>
      <c r="AD349" s="106"/>
      <c r="AE349" s="106"/>
      <c r="AF349" s="106"/>
      <c r="AG349" s="106"/>
      <c r="AH349" s="106"/>
      <c r="AI349" s="101"/>
      <c r="AJ349" s="106"/>
      <c r="AK349" s="25"/>
    </row>
    <row r="350" spans="1:37" x14ac:dyDescent="0.25">
      <c r="A350" s="108"/>
      <c r="B350" s="109"/>
      <c r="C350" s="110"/>
      <c r="D350" s="110"/>
      <c r="E350" s="110"/>
      <c r="F350" s="54" t="s">
        <v>17</v>
      </c>
      <c r="G350" s="44">
        <f>SUM(I350:T350)</f>
        <v>0</v>
      </c>
      <c r="H350" s="44">
        <v>0</v>
      </c>
      <c r="I350" s="44">
        <v>0</v>
      </c>
      <c r="J350" s="44">
        <v>0</v>
      </c>
      <c r="K350" s="44">
        <v>0</v>
      </c>
      <c r="L350" s="44">
        <v>0</v>
      </c>
      <c r="M350" s="44">
        <v>0</v>
      </c>
      <c r="N350" s="44">
        <v>0</v>
      </c>
      <c r="O350" s="44">
        <v>0</v>
      </c>
      <c r="P350" s="44">
        <v>0</v>
      </c>
      <c r="Q350" s="44">
        <v>0</v>
      </c>
      <c r="R350" s="81">
        <v>0</v>
      </c>
      <c r="S350" s="44">
        <v>0</v>
      </c>
      <c r="T350" s="44">
        <v>0</v>
      </c>
      <c r="U350" s="106"/>
      <c r="V350" s="106"/>
      <c r="W350" s="106"/>
      <c r="X350" s="106"/>
      <c r="Y350" s="106"/>
      <c r="Z350" s="106"/>
      <c r="AA350" s="106"/>
      <c r="AB350" s="106"/>
      <c r="AC350" s="106"/>
      <c r="AD350" s="106"/>
      <c r="AE350" s="106"/>
      <c r="AF350" s="106"/>
      <c r="AG350" s="106"/>
      <c r="AH350" s="106"/>
      <c r="AI350" s="102"/>
      <c r="AJ350" s="106"/>
      <c r="AK350" s="25"/>
    </row>
    <row r="351" spans="1:37" x14ac:dyDescent="0.25">
      <c r="A351" s="108" t="s">
        <v>66</v>
      </c>
      <c r="B351" s="109" t="s">
        <v>79</v>
      </c>
      <c r="C351" s="110"/>
      <c r="D351" s="110"/>
      <c r="E351" s="110"/>
      <c r="F351" s="54" t="s">
        <v>12</v>
      </c>
      <c r="G351" s="44">
        <f t="shared" ref="G351:G380" si="114">SUM(H351:T351)</f>
        <v>0</v>
      </c>
      <c r="H351" s="44">
        <f t="shared" ref="H351:T351" si="115">H352+H356</f>
        <v>0</v>
      </c>
      <c r="I351" s="44">
        <f t="shared" si="115"/>
        <v>0</v>
      </c>
      <c r="J351" s="44">
        <f t="shared" si="115"/>
        <v>0</v>
      </c>
      <c r="K351" s="44">
        <f t="shared" si="115"/>
        <v>0</v>
      </c>
      <c r="L351" s="44">
        <f t="shared" si="115"/>
        <v>0</v>
      </c>
      <c r="M351" s="44">
        <f t="shared" si="115"/>
        <v>0</v>
      </c>
      <c r="N351" s="44">
        <f t="shared" si="115"/>
        <v>0</v>
      </c>
      <c r="O351" s="44">
        <f t="shared" si="115"/>
        <v>0</v>
      </c>
      <c r="P351" s="44">
        <f t="shared" si="115"/>
        <v>0</v>
      </c>
      <c r="Q351" s="44">
        <f t="shared" si="115"/>
        <v>0</v>
      </c>
      <c r="R351" s="81">
        <f t="shared" si="115"/>
        <v>0</v>
      </c>
      <c r="S351" s="44">
        <f t="shared" si="115"/>
        <v>0</v>
      </c>
      <c r="T351" s="44">
        <f t="shared" si="115"/>
        <v>0</v>
      </c>
      <c r="U351" s="106" t="s">
        <v>144</v>
      </c>
      <c r="V351" s="106" t="s">
        <v>145</v>
      </c>
      <c r="W351" s="106"/>
      <c r="X351" s="106"/>
      <c r="Y351" s="106"/>
      <c r="Z351" s="106"/>
      <c r="AA351" s="106"/>
      <c r="AB351" s="106"/>
      <c r="AC351" s="106"/>
      <c r="AD351" s="106"/>
      <c r="AE351" s="106"/>
      <c r="AF351" s="106"/>
      <c r="AG351" s="106"/>
      <c r="AH351" s="106"/>
      <c r="AI351" s="113"/>
      <c r="AJ351" s="106"/>
      <c r="AK351" s="25"/>
    </row>
    <row r="352" spans="1:37" ht="30" customHeight="1" x14ac:dyDescent="0.25">
      <c r="A352" s="108"/>
      <c r="B352" s="109"/>
      <c r="C352" s="110"/>
      <c r="D352" s="110"/>
      <c r="E352" s="110"/>
      <c r="F352" s="54" t="s">
        <v>13</v>
      </c>
      <c r="G352" s="44">
        <f t="shared" si="114"/>
        <v>0</v>
      </c>
      <c r="H352" s="44">
        <f t="shared" ref="H352:T352" si="116">SUM(H353:H355)</f>
        <v>0</v>
      </c>
      <c r="I352" s="44">
        <f t="shared" si="116"/>
        <v>0</v>
      </c>
      <c r="J352" s="44">
        <f t="shared" si="116"/>
        <v>0</v>
      </c>
      <c r="K352" s="44">
        <f t="shared" si="116"/>
        <v>0</v>
      </c>
      <c r="L352" s="44">
        <f t="shared" si="116"/>
        <v>0</v>
      </c>
      <c r="M352" s="44">
        <f t="shared" si="116"/>
        <v>0</v>
      </c>
      <c r="N352" s="44">
        <f t="shared" si="116"/>
        <v>0</v>
      </c>
      <c r="O352" s="44">
        <f t="shared" si="116"/>
        <v>0</v>
      </c>
      <c r="P352" s="44">
        <f t="shared" si="116"/>
        <v>0</v>
      </c>
      <c r="Q352" s="44">
        <f t="shared" si="116"/>
        <v>0</v>
      </c>
      <c r="R352" s="81">
        <f t="shared" si="116"/>
        <v>0</v>
      </c>
      <c r="S352" s="44">
        <f t="shared" si="116"/>
        <v>0</v>
      </c>
      <c r="T352" s="44">
        <f t="shared" si="116"/>
        <v>0</v>
      </c>
      <c r="U352" s="106"/>
      <c r="V352" s="106"/>
      <c r="W352" s="106"/>
      <c r="X352" s="106"/>
      <c r="Y352" s="106"/>
      <c r="Z352" s="106"/>
      <c r="AA352" s="106"/>
      <c r="AB352" s="106"/>
      <c r="AC352" s="106"/>
      <c r="AD352" s="106"/>
      <c r="AE352" s="106"/>
      <c r="AF352" s="106"/>
      <c r="AG352" s="106"/>
      <c r="AH352" s="106"/>
      <c r="AI352" s="101"/>
      <c r="AJ352" s="106"/>
      <c r="AK352" s="25"/>
    </row>
    <row r="353" spans="1:37" ht="30" customHeight="1" x14ac:dyDescent="0.25">
      <c r="A353" s="108"/>
      <c r="B353" s="109"/>
      <c r="C353" s="110"/>
      <c r="D353" s="110"/>
      <c r="E353" s="110"/>
      <c r="F353" s="54" t="s">
        <v>14</v>
      </c>
      <c r="G353" s="44">
        <f t="shared" si="114"/>
        <v>0</v>
      </c>
      <c r="H353" s="44">
        <v>0</v>
      </c>
      <c r="I353" s="44">
        <v>0</v>
      </c>
      <c r="J353" s="44">
        <v>0</v>
      </c>
      <c r="K353" s="44">
        <v>0</v>
      </c>
      <c r="L353" s="44">
        <v>0</v>
      </c>
      <c r="M353" s="44">
        <v>0</v>
      </c>
      <c r="N353" s="44">
        <v>0</v>
      </c>
      <c r="O353" s="44">
        <v>0</v>
      </c>
      <c r="P353" s="44">
        <v>0</v>
      </c>
      <c r="Q353" s="44">
        <v>0</v>
      </c>
      <c r="R353" s="81">
        <v>0</v>
      </c>
      <c r="S353" s="44">
        <v>0</v>
      </c>
      <c r="T353" s="44">
        <v>0</v>
      </c>
      <c r="U353" s="106"/>
      <c r="V353" s="106"/>
      <c r="W353" s="106"/>
      <c r="X353" s="106"/>
      <c r="Y353" s="106"/>
      <c r="Z353" s="106"/>
      <c r="AA353" s="106"/>
      <c r="AB353" s="106"/>
      <c r="AC353" s="106"/>
      <c r="AD353" s="106"/>
      <c r="AE353" s="106"/>
      <c r="AF353" s="106"/>
      <c r="AG353" s="106"/>
      <c r="AH353" s="106"/>
      <c r="AI353" s="101"/>
      <c r="AJ353" s="106"/>
      <c r="AK353" s="25"/>
    </row>
    <row r="354" spans="1:37" ht="30" customHeight="1" x14ac:dyDescent="0.25">
      <c r="A354" s="108"/>
      <c r="B354" s="109"/>
      <c r="C354" s="110"/>
      <c r="D354" s="110"/>
      <c r="E354" s="110"/>
      <c r="F354" s="54" t="s">
        <v>15</v>
      </c>
      <c r="G354" s="44">
        <f t="shared" si="114"/>
        <v>0</v>
      </c>
      <c r="H354" s="44">
        <v>0</v>
      </c>
      <c r="I354" s="44">
        <v>0</v>
      </c>
      <c r="J354" s="44">
        <v>0</v>
      </c>
      <c r="K354" s="44">
        <v>0</v>
      </c>
      <c r="L354" s="44">
        <v>0</v>
      </c>
      <c r="M354" s="44">
        <v>0</v>
      </c>
      <c r="N354" s="44">
        <v>0</v>
      </c>
      <c r="O354" s="44">
        <v>0</v>
      </c>
      <c r="P354" s="44">
        <v>0</v>
      </c>
      <c r="Q354" s="44">
        <v>0</v>
      </c>
      <c r="R354" s="81">
        <v>0</v>
      </c>
      <c r="S354" s="44">
        <v>0</v>
      </c>
      <c r="T354" s="44">
        <v>0</v>
      </c>
      <c r="U354" s="106"/>
      <c r="V354" s="106"/>
      <c r="W354" s="106"/>
      <c r="X354" s="106"/>
      <c r="Y354" s="106"/>
      <c r="Z354" s="106"/>
      <c r="AA354" s="106"/>
      <c r="AB354" s="106"/>
      <c r="AC354" s="106"/>
      <c r="AD354" s="106"/>
      <c r="AE354" s="106"/>
      <c r="AF354" s="106"/>
      <c r="AG354" s="106"/>
      <c r="AH354" s="106"/>
      <c r="AI354" s="101"/>
      <c r="AJ354" s="106"/>
      <c r="AK354" s="25"/>
    </row>
    <row r="355" spans="1:37" ht="30" customHeight="1" x14ac:dyDescent="0.25">
      <c r="A355" s="108"/>
      <c r="B355" s="109"/>
      <c r="C355" s="110"/>
      <c r="D355" s="110"/>
      <c r="E355" s="110"/>
      <c r="F355" s="54" t="s">
        <v>16</v>
      </c>
      <c r="G355" s="44">
        <f t="shared" si="114"/>
        <v>0</v>
      </c>
      <c r="H355" s="44">
        <v>0</v>
      </c>
      <c r="I355" s="44">
        <v>0</v>
      </c>
      <c r="J355" s="44">
        <v>0</v>
      </c>
      <c r="K355" s="44">
        <v>0</v>
      </c>
      <c r="L355" s="44">
        <v>0</v>
      </c>
      <c r="M355" s="44">
        <v>0</v>
      </c>
      <c r="N355" s="44">
        <v>0</v>
      </c>
      <c r="O355" s="44">
        <v>0</v>
      </c>
      <c r="P355" s="44">
        <v>0</v>
      </c>
      <c r="Q355" s="44">
        <v>0</v>
      </c>
      <c r="R355" s="81">
        <v>0</v>
      </c>
      <c r="S355" s="44">
        <v>0</v>
      </c>
      <c r="T355" s="44">
        <v>0</v>
      </c>
      <c r="U355" s="106"/>
      <c r="V355" s="106"/>
      <c r="W355" s="106"/>
      <c r="X355" s="106"/>
      <c r="Y355" s="106"/>
      <c r="Z355" s="106"/>
      <c r="AA355" s="106"/>
      <c r="AB355" s="106"/>
      <c r="AC355" s="106"/>
      <c r="AD355" s="106"/>
      <c r="AE355" s="106"/>
      <c r="AF355" s="106"/>
      <c r="AG355" s="106"/>
      <c r="AH355" s="106"/>
      <c r="AI355" s="101"/>
      <c r="AJ355" s="106"/>
      <c r="AK355" s="25"/>
    </row>
    <row r="356" spans="1:37" x14ac:dyDescent="0.25">
      <c r="A356" s="108"/>
      <c r="B356" s="109"/>
      <c r="C356" s="110"/>
      <c r="D356" s="110"/>
      <c r="E356" s="110"/>
      <c r="F356" s="54" t="s">
        <v>17</v>
      </c>
      <c r="G356" s="44">
        <f t="shared" si="114"/>
        <v>0</v>
      </c>
      <c r="H356" s="44">
        <v>0</v>
      </c>
      <c r="I356" s="44">
        <v>0</v>
      </c>
      <c r="J356" s="44">
        <v>0</v>
      </c>
      <c r="K356" s="44">
        <v>0</v>
      </c>
      <c r="L356" s="44">
        <v>0</v>
      </c>
      <c r="M356" s="44">
        <v>0</v>
      </c>
      <c r="N356" s="44">
        <v>0</v>
      </c>
      <c r="O356" s="44">
        <v>0</v>
      </c>
      <c r="P356" s="44">
        <v>0</v>
      </c>
      <c r="Q356" s="44">
        <v>0</v>
      </c>
      <c r="R356" s="81">
        <v>0</v>
      </c>
      <c r="S356" s="44">
        <v>0</v>
      </c>
      <c r="T356" s="44">
        <v>0</v>
      </c>
      <c r="U356" s="106"/>
      <c r="V356" s="106"/>
      <c r="W356" s="106"/>
      <c r="X356" s="106"/>
      <c r="Y356" s="106"/>
      <c r="Z356" s="106"/>
      <c r="AA356" s="106"/>
      <c r="AB356" s="106"/>
      <c r="AC356" s="106"/>
      <c r="AD356" s="106"/>
      <c r="AE356" s="106"/>
      <c r="AF356" s="106"/>
      <c r="AG356" s="106"/>
      <c r="AH356" s="106"/>
      <c r="AI356" s="102"/>
      <c r="AJ356" s="106"/>
      <c r="AK356" s="25"/>
    </row>
    <row r="357" spans="1:37" x14ac:dyDescent="0.25">
      <c r="A357" s="108" t="s">
        <v>107</v>
      </c>
      <c r="B357" s="109" t="s">
        <v>109</v>
      </c>
      <c r="C357" s="110"/>
      <c r="D357" s="110"/>
      <c r="E357" s="110"/>
      <c r="F357" s="54" t="s">
        <v>12</v>
      </c>
      <c r="G357" s="44">
        <f t="shared" si="114"/>
        <v>0</v>
      </c>
      <c r="H357" s="44">
        <f t="shared" ref="H357:T357" si="117">H358+H362</f>
        <v>0</v>
      </c>
      <c r="I357" s="44">
        <f t="shared" si="117"/>
        <v>0</v>
      </c>
      <c r="J357" s="44">
        <f t="shared" si="117"/>
        <v>0</v>
      </c>
      <c r="K357" s="44">
        <f t="shared" si="117"/>
        <v>0</v>
      </c>
      <c r="L357" s="44">
        <f t="shared" si="117"/>
        <v>0</v>
      </c>
      <c r="M357" s="44">
        <f t="shared" si="117"/>
        <v>0</v>
      </c>
      <c r="N357" s="44">
        <f t="shared" si="117"/>
        <v>0</v>
      </c>
      <c r="O357" s="44">
        <f t="shared" si="117"/>
        <v>0</v>
      </c>
      <c r="P357" s="44">
        <f t="shared" si="117"/>
        <v>0</v>
      </c>
      <c r="Q357" s="44">
        <f t="shared" si="117"/>
        <v>0</v>
      </c>
      <c r="R357" s="81">
        <f t="shared" si="117"/>
        <v>0</v>
      </c>
      <c r="S357" s="44">
        <f t="shared" si="117"/>
        <v>0</v>
      </c>
      <c r="T357" s="44">
        <f t="shared" si="117"/>
        <v>0</v>
      </c>
      <c r="U357" s="106" t="s">
        <v>144</v>
      </c>
      <c r="V357" s="106" t="s">
        <v>145</v>
      </c>
      <c r="W357" s="106"/>
      <c r="X357" s="106"/>
      <c r="Y357" s="106"/>
      <c r="Z357" s="106"/>
      <c r="AA357" s="106"/>
      <c r="AB357" s="106"/>
      <c r="AC357" s="106"/>
      <c r="AD357" s="106"/>
      <c r="AE357" s="106"/>
      <c r="AF357" s="106"/>
      <c r="AG357" s="106"/>
      <c r="AH357" s="106"/>
      <c r="AI357" s="113"/>
      <c r="AJ357" s="106"/>
      <c r="AK357" s="25"/>
    </row>
    <row r="358" spans="1:37" ht="30" customHeight="1" x14ac:dyDescent="0.25">
      <c r="A358" s="108"/>
      <c r="B358" s="109"/>
      <c r="C358" s="110"/>
      <c r="D358" s="110"/>
      <c r="E358" s="110"/>
      <c r="F358" s="54" t="s">
        <v>13</v>
      </c>
      <c r="G358" s="44">
        <f t="shared" si="114"/>
        <v>0</v>
      </c>
      <c r="H358" s="44">
        <f t="shared" ref="H358:T358" si="118">SUM(H359:H361)</f>
        <v>0</v>
      </c>
      <c r="I358" s="44">
        <f t="shared" si="118"/>
        <v>0</v>
      </c>
      <c r="J358" s="44">
        <f t="shared" si="118"/>
        <v>0</v>
      </c>
      <c r="K358" s="44">
        <f t="shared" si="118"/>
        <v>0</v>
      </c>
      <c r="L358" s="44">
        <f t="shared" si="118"/>
        <v>0</v>
      </c>
      <c r="M358" s="44">
        <f t="shared" si="118"/>
        <v>0</v>
      </c>
      <c r="N358" s="44">
        <f t="shared" si="118"/>
        <v>0</v>
      </c>
      <c r="O358" s="44">
        <f t="shared" si="118"/>
        <v>0</v>
      </c>
      <c r="P358" s="44">
        <f t="shared" si="118"/>
        <v>0</v>
      </c>
      <c r="Q358" s="44">
        <f t="shared" si="118"/>
        <v>0</v>
      </c>
      <c r="R358" s="81">
        <f t="shared" si="118"/>
        <v>0</v>
      </c>
      <c r="S358" s="44">
        <f t="shared" si="118"/>
        <v>0</v>
      </c>
      <c r="T358" s="44">
        <f t="shared" si="118"/>
        <v>0</v>
      </c>
      <c r="U358" s="106"/>
      <c r="V358" s="106"/>
      <c r="W358" s="106"/>
      <c r="X358" s="106"/>
      <c r="Y358" s="106"/>
      <c r="Z358" s="106"/>
      <c r="AA358" s="106"/>
      <c r="AB358" s="106"/>
      <c r="AC358" s="106"/>
      <c r="AD358" s="106"/>
      <c r="AE358" s="106"/>
      <c r="AF358" s="106"/>
      <c r="AG358" s="106"/>
      <c r="AH358" s="106"/>
      <c r="AI358" s="101"/>
      <c r="AJ358" s="106"/>
      <c r="AK358" s="25"/>
    </row>
    <row r="359" spans="1:37" ht="30" customHeight="1" x14ac:dyDescent="0.25">
      <c r="A359" s="108"/>
      <c r="B359" s="109"/>
      <c r="C359" s="110"/>
      <c r="D359" s="110"/>
      <c r="E359" s="110"/>
      <c r="F359" s="54" t="s">
        <v>14</v>
      </c>
      <c r="G359" s="44">
        <f t="shared" si="114"/>
        <v>0</v>
      </c>
      <c r="H359" s="44">
        <v>0</v>
      </c>
      <c r="I359" s="44">
        <v>0</v>
      </c>
      <c r="J359" s="44">
        <v>0</v>
      </c>
      <c r="K359" s="44">
        <v>0</v>
      </c>
      <c r="L359" s="44">
        <v>0</v>
      </c>
      <c r="M359" s="44">
        <v>0</v>
      </c>
      <c r="N359" s="44">
        <v>0</v>
      </c>
      <c r="O359" s="44">
        <v>0</v>
      </c>
      <c r="P359" s="44">
        <v>0</v>
      </c>
      <c r="Q359" s="44">
        <v>0</v>
      </c>
      <c r="R359" s="81">
        <v>0</v>
      </c>
      <c r="S359" s="44">
        <v>0</v>
      </c>
      <c r="T359" s="44">
        <v>0</v>
      </c>
      <c r="U359" s="106"/>
      <c r="V359" s="106"/>
      <c r="W359" s="106"/>
      <c r="X359" s="106"/>
      <c r="Y359" s="106"/>
      <c r="Z359" s="106"/>
      <c r="AA359" s="106"/>
      <c r="AB359" s="106"/>
      <c r="AC359" s="106"/>
      <c r="AD359" s="106"/>
      <c r="AE359" s="106"/>
      <c r="AF359" s="106"/>
      <c r="AG359" s="106"/>
      <c r="AH359" s="106"/>
      <c r="AI359" s="101"/>
      <c r="AJ359" s="106"/>
      <c r="AK359" s="25"/>
    </row>
    <row r="360" spans="1:37" ht="30" customHeight="1" x14ac:dyDescent="0.25">
      <c r="A360" s="108"/>
      <c r="B360" s="109"/>
      <c r="C360" s="110"/>
      <c r="D360" s="110"/>
      <c r="E360" s="110"/>
      <c r="F360" s="54" t="s">
        <v>15</v>
      </c>
      <c r="G360" s="44">
        <f t="shared" si="114"/>
        <v>0</v>
      </c>
      <c r="H360" s="44">
        <v>0</v>
      </c>
      <c r="I360" s="44">
        <v>0</v>
      </c>
      <c r="J360" s="44">
        <v>0</v>
      </c>
      <c r="K360" s="44">
        <v>0</v>
      </c>
      <c r="L360" s="44">
        <v>0</v>
      </c>
      <c r="M360" s="44">
        <v>0</v>
      </c>
      <c r="N360" s="44">
        <v>0</v>
      </c>
      <c r="O360" s="44">
        <v>0</v>
      </c>
      <c r="P360" s="44">
        <v>0</v>
      </c>
      <c r="Q360" s="44">
        <v>0</v>
      </c>
      <c r="R360" s="81">
        <v>0</v>
      </c>
      <c r="S360" s="44">
        <v>0</v>
      </c>
      <c r="T360" s="44">
        <v>0</v>
      </c>
      <c r="U360" s="106"/>
      <c r="V360" s="106"/>
      <c r="W360" s="106"/>
      <c r="X360" s="106"/>
      <c r="Y360" s="106"/>
      <c r="Z360" s="106"/>
      <c r="AA360" s="106"/>
      <c r="AB360" s="106"/>
      <c r="AC360" s="106"/>
      <c r="AD360" s="106"/>
      <c r="AE360" s="106"/>
      <c r="AF360" s="106"/>
      <c r="AG360" s="106"/>
      <c r="AH360" s="106"/>
      <c r="AI360" s="101"/>
      <c r="AJ360" s="106"/>
      <c r="AK360" s="25"/>
    </row>
    <row r="361" spans="1:37" ht="30" customHeight="1" x14ac:dyDescent="0.25">
      <c r="A361" s="108"/>
      <c r="B361" s="109"/>
      <c r="C361" s="110"/>
      <c r="D361" s="110"/>
      <c r="E361" s="110"/>
      <c r="F361" s="54" t="s">
        <v>16</v>
      </c>
      <c r="G361" s="44">
        <f t="shared" si="114"/>
        <v>0</v>
      </c>
      <c r="H361" s="44">
        <v>0</v>
      </c>
      <c r="I361" s="44">
        <v>0</v>
      </c>
      <c r="J361" s="44">
        <v>0</v>
      </c>
      <c r="K361" s="44">
        <v>0</v>
      </c>
      <c r="L361" s="44">
        <v>0</v>
      </c>
      <c r="M361" s="44">
        <v>0</v>
      </c>
      <c r="N361" s="44">
        <v>0</v>
      </c>
      <c r="O361" s="44">
        <v>0</v>
      </c>
      <c r="P361" s="44">
        <v>0</v>
      </c>
      <c r="Q361" s="44">
        <v>0</v>
      </c>
      <c r="R361" s="81">
        <v>0</v>
      </c>
      <c r="S361" s="44">
        <v>0</v>
      </c>
      <c r="T361" s="44">
        <v>0</v>
      </c>
      <c r="U361" s="106"/>
      <c r="V361" s="106"/>
      <c r="W361" s="106"/>
      <c r="X361" s="106"/>
      <c r="Y361" s="106"/>
      <c r="Z361" s="106"/>
      <c r="AA361" s="106"/>
      <c r="AB361" s="106"/>
      <c r="AC361" s="106"/>
      <c r="AD361" s="106"/>
      <c r="AE361" s="106"/>
      <c r="AF361" s="106"/>
      <c r="AG361" s="106"/>
      <c r="AH361" s="106"/>
      <c r="AI361" s="101"/>
      <c r="AJ361" s="106"/>
      <c r="AK361" s="25"/>
    </row>
    <row r="362" spans="1:37" x14ac:dyDescent="0.25">
      <c r="A362" s="108"/>
      <c r="B362" s="109"/>
      <c r="C362" s="110"/>
      <c r="D362" s="110"/>
      <c r="E362" s="110"/>
      <c r="F362" s="54" t="s">
        <v>17</v>
      </c>
      <c r="G362" s="44">
        <f t="shared" si="114"/>
        <v>0</v>
      </c>
      <c r="H362" s="44">
        <v>0</v>
      </c>
      <c r="I362" s="44">
        <v>0</v>
      </c>
      <c r="J362" s="44">
        <v>0</v>
      </c>
      <c r="K362" s="44">
        <v>0</v>
      </c>
      <c r="L362" s="44">
        <v>0</v>
      </c>
      <c r="M362" s="44">
        <v>0</v>
      </c>
      <c r="N362" s="44">
        <v>0</v>
      </c>
      <c r="O362" s="44">
        <v>0</v>
      </c>
      <c r="P362" s="44">
        <v>0</v>
      </c>
      <c r="Q362" s="44">
        <v>0</v>
      </c>
      <c r="R362" s="81">
        <v>0</v>
      </c>
      <c r="S362" s="44">
        <v>0</v>
      </c>
      <c r="T362" s="44">
        <v>0</v>
      </c>
      <c r="U362" s="106"/>
      <c r="V362" s="106"/>
      <c r="W362" s="106"/>
      <c r="X362" s="106"/>
      <c r="Y362" s="106"/>
      <c r="Z362" s="106"/>
      <c r="AA362" s="106"/>
      <c r="AB362" s="106"/>
      <c r="AC362" s="106"/>
      <c r="AD362" s="106"/>
      <c r="AE362" s="106"/>
      <c r="AF362" s="106"/>
      <c r="AG362" s="106"/>
      <c r="AH362" s="106"/>
      <c r="AI362" s="102"/>
      <c r="AJ362" s="106"/>
      <c r="AK362" s="25"/>
    </row>
    <row r="363" spans="1:37" x14ac:dyDescent="0.25">
      <c r="A363" s="108" t="s">
        <v>67</v>
      </c>
      <c r="B363" s="109" t="s">
        <v>108</v>
      </c>
      <c r="C363" s="110">
        <v>2021</v>
      </c>
      <c r="D363" s="110">
        <v>2026</v>
      </c>
      <c r="E363" s="110"/>
      <c r="F363" s="54" t="s">
        <v>12</v>
      </c>
      <c r="G363" s="44">
        <f t="shared" si="114"/>
        <v>1053339.5999999999</v>
      </c>
      <c r="H363" s="44">
        <f t="shared" ref="H363:T363" si="119">H364+H368</f>
        <v>0</v>
      </c>
      <c r="I363" s="44">
        <f t="shared" si="119"/>
        <v>0</v>
      </c>
      <c r="J363" s="44">
        <f t="shared" si="119"/>
        <v>0</v>
      </c>
      <c r="K363" s="44">
        <f t="shared" si="119"/>
        <v>0</v>
      </c>
      <c r="L363" s="44">
        <f t="shared" si="119"/>
        <v>0</v>
      </c>
      <c r="M363" s="44">
        <f t="shared" si="119"/>
        <v>0</v>
      </c>
      <c r="N363" s="44">
        <f t="shared" si="119"/>
        <v>0</v>
      </c>
      <c r="O363" s="44">
        <f t="shared" si="119"/>
        <v>176597.05</v>
      </c>
      <c r="P363" s="44">
        <f t="shared" si="119"/>
        <v>196839.77</v>
      </c>
      <c r="Q363" s="44">
        <f t="shared" si="119"/>
        <v>278959.3</v>
      </c>
      <c r="R363" s="81">
        <f t="shared" si="119"/>
        <v>400943.48</v>
      </c>
      <c r="S363" s="44">
        <f t="shared" si="119"/>
        <v>0</v>
      </c>
      <c r="T363" s="44">
        <f t="shared" si="119"/>
        <v>0</v>
      </c>
      <c r="U363" s="106" t="s">
        <v>144</v>
      </c>
      <c r="V363" s="106" t="s">
        <v>145</v>
      </c>
      <c r="W363" s="106"/>
      <c r="X363" s="106"/>
      <c r="Y363" s="106"/>
      <c r="Z363" s="106"/>
      <c r="AA363" s="106"/>
      <c r="AB363" s="106"/>
      <c r="AC363" s="106"/>
      <c r="AD363" s="106"/>
      <c r="AE363" s="106"/>
      <c r="AF363" s="106">
        <v>100</v>
      </c>
      <c r="AG363" s="106">
        <v>100</v>
      </c>
      <c r="AH363" s="106"/>
      <c r="AI363" s="113"/>
      <c r="AJ363" s="106"/>
      <c r="AK363" s="25"/>
    </row>
    <row r="364" spans="1:37" ht="30" x14ac:dyDescent="0.25">
      <c r="A364" s="108"/>
      <c r="B364" s="109"/>
      <c r="C364" s="110"/>
      <c r="D364" s="110"/>
      <c r="E364" s="110"/>
      <c r="F364" s="54" t="s">
        <v>13</v>
      </c>
      <c r="G364" s="44">
        <f t="shared" si="114"/>
        <v>1053339.5999999999</v>
      </c>
      <c r="H364" s="44">
        <f t="shared" ref="H364:T364" si="120">SUM(H365:H367)</f>
        <v>0</v>
      </c>
      <c r="I364" s="44">
        <f t="shared" si="120"/>
        <v>0</v>
      </c>
      <c r="J364" s="44">
        <f t="shared" si="120"/>
        <v>0</v>
      </c>
      <c r="K364" s="44">
        <f t="shared" si="120"/>
        <v>0</v>
      </c>
      <c r="L364" s="44">
        <f t="shared" si="120"/>
        <v>0</v>
      </c>
      <c r="M364" s="44">
        <f t="shared" si="120"/>
        <v>0</v>
      </c>
      <c r="N364" s="44">
        <f t="shared" si="120"/>
        <v>0</v>
      </c>
      <c r="O364" s="44">
        <f t="shared" si="120"/>
        <v>176597.05</v>
      </c>
      <c r="P364" s="44">
        <f t="shared" si="120"/>
        <v>196839.77</v>
      </c>
      <c r="Q364" s="44">
        <f t="shared" si="120"/>
        <v>278959.3</v>
      </c>
      <c r="R364" s="81">
        <f t="shared" si="120"/>
        <v>400943.48</v>
      </c>
      <c r="S364" s="44">
        <f t="shared" si="120"/>
        <v>0</v>
      </c>
      <c r="T364" s="44">
        <f t="shared" si="120"/>
        <v>0</v>
      </c>
      <c r="U364" s="106"/>
      <c r="V364" s="106"/>
      <c r="W364" s="106"/>
      <c r="X364" s="106"/>
      <c r="Y364" s="106"/>
      <c r="Z364" s="106"/>
      <c r="AA364" s="106"/>
      <c r="AB364" s="106"/>
      <c r="AC364" s="106"/>
      <c r="AD364" s="106"/>
      <c r="AE364" s="106"/>
      <c r="AF364" s="106"/>
      <c r="AG364" s="106"/>
      <c r="AH364" s="106"/>
      <c r="AI364" s="101"/>
      <c r="AJ364" s="106"/>
      <c r="AK364" s="25"/>
    </row>
    <row r="365" spans="1:37" ht="30" x14ac:dyDescent="0.25">
      <c r="A365" s="108"/>
      <c r="B365" s="109"/>
      <c r="C365" s="110"/>
      <c r="D365" s="110"/>
      <c r="E365" s="110"/>
      <c r="F365" s="54" t="s">
        <v>14</v>
      </c>
      <c r="G365" s="44">
        <f t="shared" si="114"/>
        <v>373436.81999999995</v>
      </c>
      <c r="H365" s="44">
        <v>0</v>
      </c>
      <c r="I365" s="44">
        <v>0</v>
      </c>
      <c r="J365" s="44">
        <v>0</v>
      </c>
      <c r="K365" s="44">
        <v>0</v>
      </c>
      <c r="L365" s="44">
        <v>0</v>
      </c>
      <c r="M365" s="44">
        <v>0</v>
      </c>
      <c r="N365" s="44">
        <v>0</v>
      </c>
      <c r="O365" s="44">
        <v>176597.05</v>
      </c>
      <c r="P365" s="44">
        <v>196839.77</v>
      </c>
      <c r="Q365" s="44">
        <v>0</v>
      </c>
      <c r="R365" s="81">
        <v>0</v>
      </c>
      <c r="S365" s="44">
        <v>0</v>
      </c>
      <c r="T365" s="44">
        <v>0</v>
      </c>
      <c r="U365" s="106"/>
      <c r="V365" s="106"/>
      <c r="W365" s="106"/>
      <c r="X365" s="106"/>
      <c r="Y365" s="106"/>
      <c r="Z365" s="106"/>
      <c r="AA365" s="106"/>
      <c r="AB365" s="106"/>
      <c r="AC365" s="106"/>
      <c r="AD365" s="106"/>
      <c r="AE365" s="106"/>
      <c r="AF365" s="106"/>
      <c r="AG365" s="106"/>
      <c r="AH365" s="106"/>
      <c r="AI365" s="101"/>
      <c r="AJ365" s="106"/>
      <c r="AK365" s="25"/>
    </row>
    <row r="366" spans="1:37" ht="30" x14ac:dyDescent="0.25">
      <c r="A366" s="108"/>
      <c r="B366" s="109"/>
      <c r="C366" s="110"/>
      <c r="D366" s="110"/>
      <c r="E366" s="110"/>
      <c r="F366" s="54" t="s">
        <v>15</v>
      </c>
      <c r="G366" s="44">
        <f t="shared" si="114"/>
        <v>679902.78</v>
      </c>
      <c r="H366" s="44">
        <v>0</v>
      </c>
      <c r="I366" s="44">
        <v>0</v>
      </c>
      <c r="J366" s="44">
        <v>0</v>
      </c>
      <c r="K366" s="44">
        <v>0</v>
      </c>
      <c r="L366" s="44">
        <v>0</v>
      </c>
      <c r="M366" s="44">
        <v>0</v>
      </c>
      <c r="N366" s="44">
        <v>0</v>
      </c>
      <c r="O366" s="44">
        <v>0</v>
      </c>
      <c r="P366" s="44">
        <v>0</v>
      </c>
      <c r="Q366" s="44">
        <v>278959.3</v>
      </c>
      <c r="R366" s="81">
        <v>400943.48</v>
      </c>
      <c r="S366" s="44">
        <v>0</v>
      </c>
      <c r="T366" s="44">
        <v>0</v>
      </c>
      <c r="U366" s="106"/>
      <c r="V366" s="106"/>
      <c r="W366" s="106"/>
      <c r="X366" s="106"/>
      <c r="Y366" s="106"/>
      <c r="Z366" s="106"/>
      <c r="AA366" s="106"/>
      <c r="AB366" s="106"/>
      <c r="AC366" s="106"/>
      <c r="AD366" s="106"/>
      <c r="AE366" s="106"/>
      <c r="AF366" s="106"/>
      <c r="AG366" s="106"/>
      <c r="AH366" s="106"/>
      <c r="AI366" s="101"/>
      <c r="AJ366" s="106"/>
      <c r="AK366" s="25"/>
    </row>
    <row r="367" spans="1:37" ht="30" x14ac:dyDescent="0.25">
      <c r="A367" s="108"/>
      <c r="B367" s="109"/>
      <c r="C367" s="110"/>
      <c r="D367" s="110"/>
      <c r="E367" s="110"/>
      <c r="F367" s="54" t="s">
        <v>16</v>
      </c>
      <c r="G367" s="44">
        <f t="shared" si="114"/>
        <v>0</v>
      </c>
      <c r="H367" s="44">
        <v>0</v>
      </c>
      <c r="I367" s="44">
        <v>0</v>
      </c>
      <c r="J367" s="44">
        <v>0</v>
      </c>
      <c r="K367" s="44">
        <v>0</v>
      </c>
      <c r="L367" s="44">
        <v>0</v>
      </c>
      <c r="M367" s="44">
        <v>0</v>
      </c>
      <c r="N367" s="44">
        <v>0</v>
      </c>
      <c r="O367" s="44">
        <v>0</v>
      </c>
      <c r="P367" s="44">
        <v>0</v>
      </c>
      <c r="Q367" s="44">
        <v>0</v>
      </c>
      <c r="R367" s="81">
        <v>0</v>
      </c>
      <c r="S367" s="44">
        <v>0</v>
      </c>
      <c r="T367" s="44">
        <v>0</v>
      </c>
      <c r="U367" s="106"/>
      <c r="V367" s="106"/>
      <c r="W367" s="106"/>
      <c r="X367" s="106"/>
      <c r="Y367" s="106"/>
      <c r="Z367" s="106"/>
      <c r="AA367" s="106"/>
      <c r="AB367" s="106"/>
      <c r="AC367" s="106"/>
      <c r="AD367" s="106"/>
      <c r="AE367" s="106"/>
      <c r="AF367" s="106"/>
      <c r="AG367" s="106"/>
      <c r="AH367" s="106"/>
      <c r="AI367" s="101"/>
      <c r="AJ367" s="106"/>
      <c r="AK367" s="25"/>
    </row>
    <row r="368" spans="1:37" x14ac:dyDescent="0.25">
      <c r="A368" s="108"/>
      <c r="B368" s="109"/>
      <c r="C368" s="110"/>
      <c r="D368" s="110"/>
      <c r="E368" s="110"/>
      <c r="F368" s="54" t="s">
        <v>17</v>
      </c>
      <c r="G368" s="44">
        <f t="shared" si="114"/>
        <v>0</v>
      </c>
      <c r="H368" s="44">
        <v>0</v>
      </c>
      <c r="I368" s="44">
        <v>0</v>
      </c>
      <c r="J368" s="44">
        <v>0</v>
      </c>
      <c r="K368" s="44">
        <v>0</v>
      </c>
      <c r="L368" s="44">
        <v>0</v>
      </c>
      <c r="M368" s="44">
        <v>0</v>
      </c>
      <c r="N368" s="44">
        <v>0</v>
      </c>
      <c r="O368" s="44">
        <v>0</v>
      </c>
      <c r="P368" s="44">
        <v>0</v>
      </c>
      <c r="Q368" s="44">
        <v>0</v>
      </c>
      <c r="R368" s="81">
        <v>0</v>
      </c>
      <c r="S368" s="44">
        <v>0</v>
      </c>
      <c r="T368" s="44">
        <v>0</v>
      </c>
      <c r="U368" s="106"/>
      <c r="V368" s="106"/>
      <c r="W368" s="106"/>
      <c r="X368" s="106"/>
      <c r="Y368" s="106"/>
      <c r="Z368" s="106"/>
      <c r="AA368" s="106"/>
      <c r="AB368" s="106"/>
      <c r="AC368" s="106"/>
      <c r="AD368" s="106"/>
      <c r="AE368" s="106"/>
      <c r="AF368" s="106"/>
      <c r="AG368" s="106"/>
      <c r="AH368" s="106"/>
      <c r="AI368" s="102"/>
      <c r="AJ368" s="106"/>
      <c r="AK368" s="25"/>
    </row>
    <row r="369" spans="1:37" x14ac:dyDescent="0.25">
      <c r="A369" s="108" t="s">
        <v>105</v>
      </c>
      <c r="B369" s="109" t="s">
        <v>110</v>
      </c>
      <c r="C369" s="110">
        <v>2021</v>
      </c>
      <c r="D369" s="110">
        <v>2026</v>
      </c>
      <c r="E369" s="110"/>
      <c r="F369" s="54" t="s">
        <v>12</v>
      </c>
      <c r="G369" s="44">
        <f t="shared" si="114"/>
        <v>5000</v>
      </c>
      <c r="H369" s="44">
        <f t="shared" ref="H369:T369" si="121">H370+H374</f>
        <v>0</v>
      </c>
      <c r="I369" s="44">
        <f t="shared" si="121"/>
        <v>0</v>
      </c>
      <c r="J369" s="44">
        <f t="shared" si="121"/>
        <v>0</v>
      </c>
      <c r="K369" s="44">
        <f t="shared" si="121"/>
        <v>0</v>
      </c>
      <c r="L369" s="44">
        <f t="shared" si="121"/>
        <v>0</v>
      </c>
      <c r="M369" s="44">
        <f t="shared" si="121"/>
        <v>0</v>
      </c>
      <c r="N369" s="44">
        <f t="shared" si="121"/>
        <v>0</v>
      </c>
      <c r="O369" s="44">
        <f t="shared" si="121"/>
        <v>5000</v>
      </c>
      <c r="P369" s="44">
        <f t="shared" si="121"/>
        <v>0</v>
      </c>
      <c r="Q369" s="44">
        <f t="shared" si="121"/>
        <v>0</v>
      </c>
      <c r="R369" s="81">
        <f t="shared" si="121"/>
        <v>0</v>
      </c>
      <c r="S369" s="44">
        <f t="shared" si="121"/>
        <v>0</v>
      </c>
      <c r="T369" s="44">
        <f t="shared" si="121"/>
        <v>0</v>
      </c>
      <c r="U369" s="106" t="s">
        <v>144</v>
      </c>
      <c r="V369" s="106" t="s">
        <v>145</v>
      </c>
      <c r="W369" s="106"/>
      <c r="X369" s="106"/>
      <c r="Y369" s="106"/>
      <c r="Z369" s="106"/>
      <c r="AA369" s="106"/>
      <c r="AB369" s="106"/>
      <c r="AC369" s="106"/>
      <c r="AD369" s="106"/>
      <c r="AE369" s="106"/>
      <c r="AF369" s="106"/>
      <c r="AG369" s="106"/>
      <c r="AH369" s="106"/>
      <c r="AI369" s="113"/>
      <c r="AJ369" s="106"/>
      <c r="AK369" s="25"/>
    </row>
    <row r="370" spans="1:37" ht="30" x14ac:dyDescent="0.25">
      <c r="A370" s="108"/>
      <c r="B370" s="109"/>
      <c r="C370" s="110"/>
      <c r="D370" s="110"/>
      <c r="E370" s="110"/>
      <c r="F370" s="54" t="s">
        <v>13</v>
      </c>
      <c r="G370" s="44">
        <f t="shared" si="114"/>
        <v>5000</v>
      </c>
      <c r="H370" s="44">
        <f t="shared" ref="H370:T370" si="122">SUM(H371:H373)</f>
        <v>0</v>
      </c>
      <c r="I370" s="44">
        <f t="shared" si="122"/>
        <v>0</v>
      </c>
      <c r="J370" s="44">
        <f t="shared" si="122"/>
        <v>0</v>
      </c>
      <c r="K370" s="44">
        <f t="shared" si="122"/>
        <v>0</v>
      </c>
      <c r="L370" s="44">
        <f t="shared" si="122"/>
        <v>0</v>
      </c>
      <c r="M370" s="44">
        <f t="shared" si="122"/>
        <v>0</v>
      </c>
      <c r="N370" s="44">
        <f t="shared" si="122"/>
        <v>0</v>
      </c>
      <c r="O370" s="44">
        <f t="shared" si="122"/>
        <v>5000</v>
      </c>
      <c r="P370" s="44">
        <f t="shared" si="122"/>
        <v>0</v>
      </c>
      <c r="Q370" s="44">
        <f t="shared" si="122"/>
        <v>0</v>
      </c>
      <c r="R370" s="81">
        <f t="shared" si="122"/>
        <v>0</v>
      </c>
      <c r="S370" s="44">
        <f t="shared" si="122"/>
        <v>0</v>
      </c>
      <c r="T370" s="44">
        <f t="shared" si="122"/>
        <v>0</v>
      </c>
      <c r="U370" s="106"/>
      <c r="V370" s="106"/>
      <c r="W370" s="106"/>
      <c r="X370" s="106"/>
      <c r="Y370" s="106"/>
      <c r="Z370" s="106"/>
      <c r="AA370" s="106"/>
      <c r="AB370" s="106"/>
      <c r="AC370" s="106"/>
      <c r="AD370" s="106"/>
      <c r="AE370" s="106"/>
      <c r="AF370" s="106"/>
      <c r="AG370" s="106"/>
      <c r="AH370" s="106"/>
      <c r="AI370" s="101"/>
      <c r="AJ370" s="106"/>
      <c r="AK370" s="25"/>
    </row>
    <row r="371" spans="1:37" ht="30" x14ac:dyDescent="0.25">
      <c r="A371" s="108"/>
      <c r="B371" s="109"/>
      <c r="C371" s="110"/>
      <c r="D371" s="110"/>
      <c r="E371" s="110"/>
      <c r="F371" s="54" t="s">
        <v>14</v>
      </c>
      <c r="G371" s="44">
        <f t="shared" si="114"/>
        <v>5000</v>
      </c>
      <c r="H371" s="44">
        <v>0</v>
      </c>
      <c r="I371" s="44">
        <v>0</v>
      </c>
      <c r="J371" s="44">
        <v>0</v>
      </c>
      <c r="K371" s="44">
        <v>0</v>
      </c>
      <c r="L371" s="44">
        <v>0</v>
      </c>
      <c r="M371" s="44">
        <v>0</v>
      </c>
      <c r="N371" s="44">
        <v>0</v>
      </c>
      <c r="O371" s="44">
        <v>5000</v>
      </c>
      <c r="P371" s="44">
        <v>0</v>
      </c>
      <c r="Q371" s="44">
        <v>0</v>
      </c>
      <c r="R371" s="81">
        <v>0</v>
      </c>
      <c r="S371" s="44">
        <v>0</v>
      </c>
      <c r="T371" s="44">
        <v>0</v>
      </c>
      <c r="U371" s="106"/>
      <c r="V371" s="106"/>
      <c r="W371" s="106"/>
      <c r="X371" s="106"/>
      <c r="Y371" s="106"/>
      <c r="Z371" s="106"/>
      <c r="AA371" s="106"/>
      <c r="AB371" s="106"/>
      <c r="AC371" s="106"/>
      <c r="AD371" s="106"/>
      <c r="AE371" s="106"/>
      <c r="AF371" s="106"/>
      <c r="AG371" s="106"/>
      <c r="AH371" s="106"/>
      <c r="AI371" s="101"/>
      <c r="AJ371" s="106"/>
      <c r="AK371" s="25"/>
    </row>
    <row r="372" spans="1:37" ht="30" x14ac:dyDescent="0.25">
      <c r="A372" s="108"/>
      <c r="B372" s="109"/>
      <c r="C372" s="110"/>
      <c r="D372" s="110"/>
      <c r="E372" s="110"/>
      <c r="F372" s="54" t="s">
        <v>15</v>
      </c>
      <c r="G372" s="44">
        <f t="shared" si="114"/>
        <v>0</v>
      </c>
      <c r="H372" s="44">
        <v>0</v>
      </c>
      <c r="I372" s="44">
        <v>0</v>
      </c>
      <c r="J372" s="44">
        <v>0</v>
      </c>
      <c r="K372" s="44">
        <v>0</v>
      </c>
      <c r="L372" s="44">
        <v>0</v>
      </c>
      <c r="M372" s="44">
        <v>0</v>
      </c>
      <c r="N372" s="44">
        <v>0</v>
      </c>
      <c r="O372" s="44">
        <v>0</v>
      </c>
      <c r="P372" s="44">
        <v>0</v>
      </c>
      <c r="Q372" s="44">
        <v>0</v>
      </c>
      <c r="R372" s="81">
        <v>0</v>
      </c>
      <c r="S372" s="44">
        <v>0</v>
      </c>
      <c r="T372" s="44">
        <v>0</v>
      </c>
      <c r="U372" s="106"/>
      <c r="V372" s="106"/>
      <c r="W372" s="106"/>
      <c r="X372" s="106"/>
      <c r="Y372" s="106"/>
      <c r="Z372" s="106"/>
      <c r="AA372" s="106"/>
      <c r="AB372" s="106"/>
      <c r="AC372" s="106"/>
      <c r="AD372" s="106"/>
      <c r="AE372" s="106"/>
      <c r="AF372" s="106"/>
      <c r="AG372" s="106"/>
      <c r="AH372" s="106"/>
      <c r="AI372" s="101"/>
      <c r="AJ372" s="106"/>
      <c r="AK372" s="25"/>
    </row>
    <row r="373" spans="1:37" ht="30" x14ac:dyDescent="0.25">
      <c r="A373" s="108"/>
      <c r="B373" s="109"/>
      <c r="C373" s="110"/>
      <c r="D373" s="110"/>
      <c r="E373" s="110"/>
      <c r="F373" s="54" t="s">
        <v>16</v>
      </c>
      <c r="G373" s="44">
        <f t="shared" si="114"/>
        <v>0</v>
      </c>
      <c r="H373" s="44">
        <v>0</v>
      </c>
      <c r="I373" s="44">
        <v>0</v>
      </c>
      <c r="J373" s="44">
        <v>0</v>
      </c>
      <c r="K373" s="44">
        <v>0</v>
      </c>
      <c r="L373" s="44">
        <v>0</v>
      </c>
      <c r="M373" s="44">
        <v>0</v>
      </c>
      <c r="N373" s="44">
        <v>0</v>
      </c>
      <c r="O373" s="44">
        <v>0</v>
      </c>
      <c r="P373" s="44">
        <v>0</v>
      </c>
      <c r="Q373" s="44">
        <v>0</v>
      </c>
      <c r="R373" s="81">
        <v>0</v>
      </c>
      <c r="S373" s="44">
        <v>0</v>
      </c>
      <c r="T373" s="44">
        <v>0</v>
      </c>
      <c r="U373" s="106"/>
      <c r="V373" s="106"/>
      <c r="W373" s="106"/>
      <c r="X373" s="106"/>
      <c r="Y373" s="106"/>
      <c r="Z373" s="106"/>
      <c r="AA373" s="106"/>
      <c r="AB373" s="106"/>
      <c r="AC373" s="106"/>
      <c r="AD373" s="106"/>
      <c r="AE373" s="106"/>
      <c r="AF373" s="106"/>
      <c r="AG373" s="106"/>
      <c r="AH373" s="106"/>
      <c r="AI373" s="101"/>
      <c r="AJ373" s="106"/>
      <c r="AK373" s="25"/>
    </row>
    <row r="374" spans="1:37" x14ac:dyDescent="0.25">
      <c r="A374" s="108"/>
      <c r="B374" s="109"/>
      <c r="C374" s="110"/>
      <c r="D374" s="110"/>
      <c r="E374" s="110"/>
      <c r="F374" s="54" t="s">
        <v>17</v>
      </c>
      <c r="G374" s="44">
        <f t="shared" si="114"/>
        <v>0</v>
      </c>
      <c r="H374" s="44">
        <v>0</v>
      </c>
      <c r="I374" s="44">
        <v>0</v>
      </c>
      <c r="J374" s="44">
        <v>0</v>
      </c>
      <c r="K374" s="44">
        <v>0</v>
      </c>
      <c r="L374" s="44">
        <v>0</v>
      </c>
      <c r="M374" s="44">
        <v>0</v>
      </c>
      <c r="N374" s="44">
        <v>0</v>
      </c>
      <c r="O374" s="44">
        <v>0</v>
      </c>
      <c r="P374" s="44">
        <v>0</v>
      </c>
      <c r="Q374" s="44">
        <v>0</v>
      </c>
      <c r="R374" s="81">
        <v>0</v>
      </c>
      <c r="S374" s="44">
        <v>0</v>
      </c>
      <c r="T374" s="44">
        <v>0</v>
      </c>
      <c r="U374" s="106"/>
      <c r="V374" s="106"/>
      <c r="W374" s="106"/>
      <c r="X374" s="106"/>
      <c r="Y374" s="106"/>
      <c r="Z374" s="106"/>
      <c r="AA374" s="106"/>
      <c r="AB374" s="106"/>
      <c r="AC374" s="106"/>
      <c r="AD374" s="106"/>
      <c r="AE374" s="106"/>
      <c r="AF374" s="106"/>
      <c r="AG374" s="106"/>
      <c r="AH374" s="106"/>
      <c r="AI374" s="102"/>
      <c r="AJ374" s="106"/>
      <c r="AK374" s="25"/>
    </row>
    <row r="375" spans="1:37" x14ac:dyDescent="0.25">
      <c r="A375" s="108" t="s">
        <v>111</v>
      </c>
      <c r="B375" s="109" t="s">
        <v>112</v>
      </c>
      <c r="C375" s="110">
        <v>2022</v>
      </c>
      <c r="D375" s="110">
        <v>2026</v>
      </c>
      <c r="E375" s="110"/>
      <c r="F375" s="54" t="s">
        <v>12</v>
      </c>
      <c r="G375" s="44">
        <f t="shared" si="114"/>
        <v>0</v>
      </c>
      <c r="H375" s="44">
        <f t="shared" ref="H375:T375" si="123">H376+H380</f>
        <v>0</v>
      </c>
      <c r="I375" s="44">
        <f t="shared" si="123"/>
        <v>0</v>
      </c>
      <c r="J375" s="44">
        <f t="shared" si="123"/>
        <v>0</v>
      </c>
      <c r="K375" s="44">
        <f t="shared" si="123"/>
        <v>0</v>
      </c>
      <c r="L375" s="44">
        <f t="shared" si="123"/>
        <v>0</v>
      </c>
      <c r="M375" s="44">
        <f t="shared" si="123"/>
        <v>0</v>
      </c>
      <c r="N375" s="44">
        <f t="shared" si="123"/>
        <v>0</v>
      </c>
      <c r="O375" s="44">
        <f t="shared" si="123"/>
        <v>0</v>
      </c>
      <c r="P375" s="44">
        <f t="shared" si="123"/>
        <v>0</v>
      </c>
      <c r="Q375" s="44">
        <f t="shared" si="123"/>
        <v>0</v>
      </c>
      <c r="R375" s="81">
        <f t="shared" si="123"/>
        <v>0</v>
      </c>
      <c r="S375" s="44">
        <f t="shared" si="123"/>
        <v>0</v>
      </c>
      <c r="T375" s="44">
        <f t="shared" si="123"/>
        <v>0</v>
      </c>
      <c r="U375" s="106" t="s">
        <v>144</v>
      </c>
      <c r="V375" s="106" t="s">
        <v>145</v>
      </c>
      <c r="W375" s="106"/>
      <c r="X375" s="106"/>
      <c r="Y375" s="106"/>
      <c r="Z375" s="106"/>
      <c r="AA375" s="106"/>
      <c r="AB375" s="106"/>
      <c r="AC375" s="106"/>
      <c r="AD375" s="106"/>
      <c r="AE375" s="106"/>
      <c r="AF375" s="106"/>
      <c r="AG375" s="106"/>
      <c r="AH375" s="106"/>
      <c r="AI375" s="113"/>
      <c r="AJ375" s="106"/>
      <c r="AK375" s="25"/>
    </row>
    <row r="376" spans="1:37" ht="30" x14ac:dyDescent="0.25">
      <c r="A376" s="108"/>
      <c r="B376" s="109"/>
      <c r="C376" s="110"/>
      <c r="D376" s="110"/>
      <c r="E376" s="110"/>
      <c r="F376" s="54" t="s">
        <v>13</v>
      </c>
      <c r="G376" s="44">
        <f t="shared" si="114"/>
        <v>0</v>
      </c>
      <c r="H376" s="44">
        <f t="shared" ref="H376:T376" si="124">SUM(H377:H379)</f>
        <v>0</v>
      </c>
      <c r="I376" s="44">
        <f t="shared" si="124"/>
        <v>0</v>
      </c>
      <c r="J376" s="44">
        <f t="shared" si="124"/>
        <v>0</v>
      </c>
      <c r="K376" s="44">
        <f t="shared" si="124"/>
        <v>0</v>
      </c>
      <c r="L376" s="44">
        <f t="shared" si="124"/>
        <v>0</v>
      </c>
      <c r="M376" s="44">
        <f t="shared" si="124"/>
        <v>0</v>
      </c>
      <c r="N376" s="44">
        <f t="shared" si="124"/>
        <v>0</v>
      </c>
      <c r="O376" s="44">
        <f t="shared" si="124"/>
        <v>0</v>
      </c>
      <c r="P376" s="44">
        <f t="shared" si="124"/>
        <v>0</v>
      </c>
      <c r="Q376" s="44">
        <f t="shared" si="124"/>
        <v>0</v>
      </c>
      <c r="R376" s="81">
        <f t="shared" si="124"/>
        <v>0</v>
      </c>
      <c r="S376" s="44">
        <f t="shared" si="124"/>
        <v>0</v>
      </c>
      <c r="T376" s="44">
        <f t="shared" si="124"/>
        <v>0</v>
      </c>
      <c r="U376" s="106"/>
      <c r="V376" s="106"/>
      <c r="W376" s="106"/>
      <c r="X376" s="106"/>
      <c r="Y376" s="106"/>
      <c r="Z376" s="106"/>
      <c r="AA376" s="106"/>
      <c r="AB376" s="106"/>
      <c r="AC376" s="106"/>
      <c r="AD376" s="106"/>
      <c r="AE376" s="106"/>
      <c r="AF376" s="106"/>
      <c r="AG376" s="106"/>
      <c r="AH376" s="106"/>
      <c r="AI376" s="101"/>
      <c r="AJ376" s="106"/>
      <c r="AK376" s="25"/>
    </row>
    <row r="377" spans="1:37" ht="30" x14ac:dyDescent="0.25">
      <c r="A377" s="108"/>
      <c r="B377" s="109"/>
      <c r="C377" s="110"/>
      <c r="D377" s="110"/>
      <c r="E377" s="110"/>
      <c r="F377" s="54" t="s">
        <v>14</v>
      </c>
      <c r="G377" s="44">
        <f t="shared" si="114"/>
        <v>0</v>
      </c>
      <c r="H377" s="44">
        <v>0</v>
      </c>
      <c r="I377" s="44">
        <v>0</v>
      </c>
      <c r="J377" s="44">
        <v>0</v>
      </c>
      <c r="K377" s="44">
        <v>0</v>
      </c>
      <c r="L377" s="44">
        <v>0</v>
      </c>
      <c r="M377" s="44">
        <v>0</v>
      </c>
      <c r="N377" s="44">
        <v>0</v>
      </c>
      <c r="O377" s="44">
        <v>0</v>
      </c>
      <c r="P377" s="44">
        <v>0</v>
      </c>
      <c r="Q377" s="44">
        <v>0</v>
      </c>
      <c r="R377" s="81">
        <v>0</v>
      </c>
      <c r="S377" s="44">
        <v>0</v>
      </c>
      <c r="T377" s="44">
        <v>0</v>
      </c>
      <c r="U377" s="106"/>
      <c r="V377" s="106"/>
      <c r="W377" s="106"/>
      <c r="X377" s="106"/>
      <c r="Y377" s="106"/>
      <c r="Z377" s="106"/>
      <c r="AA377" s="106"/>
      <c r="AB377" s="106"/>
      <c r="AC377" s="106"/>
      <c r="AD377" s="106"/>
      <c r="AE377" s="106"/>
      <c r="AF377" s="106"/>
      <c r="AG377" s="106"/>
      <c r="AH377" s="106"/>
      <c r="AI377" s="101"/>
      <c r="AJ377" s="106"/>
      <c r="AK377" s="25"/>
    </row>
    <row r="378" spans="1:37" ht="30" x14ac:dyDescent="0.25">
      <c r="A378" s="108"/>
      <c r="B378" s="109"/>
      <c r="C378" s="110"/>
      <c r="D378" s="110"/>
      <c r="E378" s="110"/>
      <c r="F378" s="54" t="s">
        <v>15</v>
      </c>
      <c r="G378" s="44">
        <f t="shared" si="114"/>
        <v>0</v>
      </c>
      <c r="H378" s="44">
        <v>0</v>
      </c>
      <c r="I378" s="44">
        <v>0</v>
      </c>
      <c r="J378" s="44">
        <v>0</v>
      </c>
      <c r="K378" s="44">
        <v>0</v>
      </c>
      <c r="L378" s="44">
        <v>0</v>
      </c>
      <c r="M378" s="44">
        <v>0</v>
      </c>
      <c r="N378" s="44">
        <v>0</v>
      </c>
      <c r="O378" s="44">
        <v>0</v>
      </c>
      <c r="P378" s="44">
        <v>0</v>
      </c>
      <c r="Q378" s="44">
        <v>0</v>
      </c>
      <c r="R378" s="81">
        <v>0</v>
      </c>
      <c r="S378" s="44">
        <v>0</v>
      </c>
      <c r="T378" s="44">
        <v>0</v>
      </c>
      <c r="U378" s="106"/>
      <c r="V378" s="106"/>
      <c r="W378" s="106"/>
      <c r="X378" s="106"/>
      <c r="Y378" s="106"/>
      <c r="Z378" s="106"/>
      <c r="AA378" s="106"/>
      <c r="AB378" s="106"/>
      <c r="AC378" s="106"/>
      <c r="AD378" s="106"/>
      <c r="AE378" s="106"/>
      <c r="AF378" s="106"/>
      <c r="AG378" s="106"/>
      <c r="AH378" s="106"/>
      <c r="AI378" s="101"/>
      <c r="AJ378" s="106"/>
      <c r="AK378" s="25"/>
    </row>
    <row r="379" spans="1:37" ht="30" x14ac:dyDescent="0.25">
      <c r="A379" s="108"/>
      <c r="B379" s="109"/>
      <c r="C379" s="110"/>
      <c r="D379" s="110"/>
      <c r="E379" s="110"/>
      <c r="F379" s="54" t="s">
        <v>16</v>
      </c>
      <c r="G379" s="44">
        <f t="shared" si="114"/>
        <v>0</v>
      </c>
      <c r="H379" s="44">
        <v>0</v>
      </c>
      <c r="I379" s="44">
        <v>0</v>
      </c>
      <c r="J379" s="44">
        <v>0</v>
      </c>
      <c r="K379" s="44">
        <v>0</v>
      </c>
      <c r="L379" s="44">
        <v>0</v>
      </c>
      <c r="M379" s="44">
        <v>0</v>
      </c>
      <c r="N379" s="44">
        <v>0</v>
      </c>
      <c r="O379" s="44">
        <v>0</v>
      </c>
      <c r="P379" s="44">
        <v>0</v>
      </c>
      <c r="Q379" s="44">
        <v>0</v>
      </c>
      <c r="R379" s="81">
        <v>0</v>
      </c>
      <c r="S379" s="44">
        <v>0</v>
      </c>
      <c r="T379" s="44">
        <v>0</v>
      </c>
      <c r="U379" s="106"/>
      <c r="V379" s="106"/>
      <c r="W379" s="106"/>
      <c r="X379" s="106"/>
      <c r="Y379" s="106"/>
      <c r="Z379" s="106"/>
      <c r="AA379" s="106"/>
      <c r="AB379" s="106"/>
      <c r="AC379" s="106"/>
      <c r="AD379" s="106"/>
      <c r="AE379" s="106"/>
      <c r="AF379" s="106"/>
      <c r="AG379" s="106"/>
      <c r="AH379" s="106"/>
      <c r="AI379" s="101"/>
      <c r="AJ379" s="106"/>
      <c r="AK379" s="25"/>
    </row>
    <row r="380" spans="1:37" x14ac:dyDescent="0.25">
      <c r="A380" s="108"/>
      <c r="B380" s="109"/>
      <c r="C380" s="110"/>
      <c r="D380" s="110"/>
      <c r="E380" s="110"/>
      <c r="F380" s="54" t="s">
        <v>17</v>
      </c>
      <c r="G380" s="44">
        <f t="shared" si="114"/>
        <v>0</v>
      </c>
      <c r="H380" s="44">
        <v>0</v>
      </c>
      <c r="I380" s="44">
        <v>0</v>
      </c>
      <c r="J380" s="44">
        <v>0</v>
      </c>
      <c r="K380" s="44">
        <v>0</v>
      </c>
      <c r="L380" s="44">
        <v>0</v>
      </c>
      <c r="M380" s="44">
        <v>0</v>
      </c>
      <c r="N380" s="44">
        <v>0</v>
      </c>
      <c r="O380" s="44">
        <v>0</v>
      </c>
      <c r="P380" s="44">
        <v>0</v>
      </c>
      <c r="Q380" s="44">
        <v>0</v>
      </c>
      <c r="R380" s="81">
        <v>0</v>
      </c>
      <c r="S380" s="44">
        <v>0</v>
      </c>
      <c r="T380" s="44">
        <v>0</v>
      </c>
      <c r="U380" s="106"/>
      <c r="V380" s="106"/>
      <c r="W380" s="106"/>
      <c r="X380" s="106"/>
      <c r="Y380" s="106"/>
      <c r="Z380" s="106"/>
      <c r="AA380" s="106"/>
      <c r="AB380" s="106"/>
      <c r="AC380" s="106"/>
      <c r="AD380" s="106"/>
      <c r="AE380" s="106"/>
      <c r="AF380" s="106"/>
      <c r="AG380" s="106"/>
      <c r="AH380" s="106"/>
      <c r="AI380" s="102"/>
      <c r="AJ380" s="106"/>
      <c r="AK380" s="25"/>
    </row>
    <row r="381" spans="1:37" s="30" customFormat="1" x14ac:dyDescent="0.25">
      <c r="A381" s="111" t="s">
        <v>68</v>
      </c>
      <c r="B381" s="112" t="s">
        <v>80</v>
      </c>
      <c r="C381" s="99"/>
      <c r="D381" s="99"/>
      <c r="E381" s="99" t="s">
        <v>165</v>
      </c>
      <c r="F381" s="55" t="s">
        <v>12</v>
      </c>
      <c r="G381" s="47">
        <f>G387+G393+G399+G405+G411</f>
        <v>0</v>
      </c>
      <c r="H381" s="47">
        <f t="shared" ref="H381:T386" si="125">H387+H393+H399+H405+H411</f>
        <v>0</v>
      </c>
      <c r="I381" s="47">
        <f t="shared" si="125"/>
        <v>0</v>
      </c>
      <c r="J381" s="47">
        <f t="shared" si="125"/>
        <v>0</v>
      </c>
      <c r="K381" s="47">
        <f t="shared" si="125"/>
        <v>0</v>
      </c>
      <c r="L381" s="47">
        <f t="shared" si="125"/>
        <v>0</v>
      </c>
      <c r="M381" s="47">
        <f t="shared" si="125"/>
        <v>0</v>
      </c>
      <c r="N381" s="47">
        <f t="shared" si="125"/>
        <v>0</v>
      </c>
      <c r="O381" s="47">
        <f t="shared" si="125"/>
        <v>0</v>
      </c>
      <c r="P381" s="47">
        <f t="shared" si="125"/>
        <v>0</v>
      </c>
      <c r="Q381" s="47">
        <f t="shared" si="125"/>
        <v>0</v>
      </c>
      <c r="R381" s="79">
        <f t="shared" si="125"/>
        <v>0</v>
      </c>
      <c r="S381" s="47">
        <f t="shared" si="125"/>
        <v>0</v>
      </c>
      <c r="T381" s="47">
        <f t="shared" si="125"/>
        <v>0</v>
      </c>
      <c r="U381" s="105"/>
      <c r="V381" s="105"/>
      <c r="W381" s="105"/>
      <c r="X381" s="105"/>
      <c r="Y381" s="105"/>
      <c r="Z381" s="105"/>
      <c r="AA381" s="105"/>
      <c r="AB381" s="105"/>
      <c r="AC381" s="105"/>
      <c r="AD381" s="105"/>
      <c r="AE381" s="105"/>
      <c r="AF381" s="105"/>
      <c r="AG381" s="105"/>
      <c r="AH381" s="105"/>
      <c r="AI381" s="107"/>
      <c r="AJ381" s="105"/>
      <c r="AK381" s="32"/>
    </row>
    <row r="382" spans="1:37" s="30" customFormat="1" ht="30" customHeight="1" x14ac:dyDescent="0.25">
      <c r="A382" s="111"/>
      <c r="B382" s="112"/>
      <c r="C382" s="99"/>
      <c r="D382" s="99"/>
      <c r="E382" s="99"/>
      <c r="F382" s="55" t="s">
        <v>13</v>
      </c>
      <c r="G382" s="47">
        <f t="shared" ref="G382:R386" si="126">G388+G394+G400+G406+G412</f>
        <v>0</v>
      </c>
      <c r="H382" s="47">
        <f t="shared" si="126"/>
        <v>0</v>
      </c>
      <c r="I382" s="47">
        <f t="shared" si="126"/>
        <v>0</v>
      </c>
      <c r="J382" s="47">
        <f t="shared" si="126"/>
        <v>0</v>
      </c>
      <c r="K382" s="47">
        <f t="shared" si="126"/>
        <v>0</v>
      </c>
      <c r="L382" s="47">
        <f t="shared" si="126"/>
        <v>0</v>
      </c>
      <c r="M382" s="47">
        <f t="shared" si="126"/>
        <v>0</v>
      </c>
      <c r="N382" s="47">
        <f t="shared" si="126"/>
        <v>0</v>
      </c>
      <c r="O382" s="47">
        <f t="shared" si="126"/>
        <v>0</v>
      </c>
      <c r="P382" s="47">
        <f t="shared" si="126"/>
        <v>0</v>
      </c>
      <c r="Q382" s="47">
        <f t="shared" si="126"/>
        <v>0</v>
      </c>
      <c r="R382" s="79">
        <f t="shared" si="126"/>
        <v>0</v>
      </c>
      <c r="S382" s="47">
        <f t="shared" si="125"/>
        <v>0</v>
      </c>
      <c r="T382" s="47">
        <f t="shared" si="125"/>
        <v>0</v>
      </c>
      <c r="U382" s="105"/>
      <c r="V382" s="105"/>
      <c r="W382" s="105"/>
      <c r="X382" s="105"/>
      <c r="Y382" s="105"/>
      <c r="Z382" s="105"/>
      <c r="AA382" s="105"/>
      <c r="AB382" s="105"/>
      <c r="AC382" s="105"/>
      <c r="AD382" s="105"/>
      <c r="AE382" s="105"/>
      <c r="AF382" s="105"/>
      <c r="AG382" s="105"/>
      <c r="AH382" s="105"/>
      <c r="AI382" s="101"/>
      <c r="AJ382" s="105"/>
      <c r="AK382" s="32"/>
    </row>
    <row r="383" spans="1:37" s="30" customFormat="1" ht="30" customHeight="1" x14ac:dyDescent="0.25">
      <c r="A383" s="111"/>
      <c r="B383" s="112"/>
      <c r="C383" s="99"/>
      <c r="D383" s="99"/>
      <c r="E383" s="99"/>
      <c r="F383" s="55" t="s">
        <v>14</v>
      </c>
      <c r="G383" s="47">
        <f t="shared" si="126"/>
        <v>0</v>
      </c>
      <c r="H383" s="47">
        <f t="shared" si="126"/>
        <v>0</v>
      </c>
      <c r="I383" s="47">
        <f t="shared" si="126"/>
        <v>0</v>
      </c>
      <c r="J383" s="47">
        <f t="shared" si="126"/>
        <v>0</v>
      </c>
      <c r="K383" s="47">
        <f t="shared" si="126"/>
        <v>0</v>
      </c>
      <c r="L383" s="47">
        <f t="shared" si="126"/>
        <v>0</v>
      </c>
      <c r="M383" s="47">
        <f t="shared" si="126"/>
        <v>0</v>
      </c>
      <c r="N383" s="47">
        <f t="shared" si="126"/>
        <v>0</v>
      </c>
      <c r="O383" s="47">
        <f t="shared" si="126"/>
        <v>0</v>
      </c>
      <c r="P383" s="47">
        <f t="shared" si="126"/>
        <v>0</v>
      </c>
      <c r="Q383" s="47">
        <f t="shared" si="126"/>
        <v>0</v>
      </c>
      <c r="R383" s="79">
        <f t="shared" si="126"/>
        <v>0</v>
      </c>
      <c r="S383" s="47">
        <f t="shared" si="125"/>
        <v>0</v>
      </c>
      <c r="T383" s="47">
        <f t="shared" si="125"/>
        <v>0</v>
      </c>
      <c r="U383" s="105"/>
      <c r="V383" s="105"/>
      <c r="W383" s="105"/>
      <c r="X383" s="105"/>
      <c r="Y383" s="105"/>
      <c r="Z383" s="105"/>
      <c r="AA383" s="105"/>
      <c r="AB383" s="105"/>
      <c r="AC383" s="105"/>
      <c r="AD383" s="105"/>
      <c r="AE383" s="105"/>
      <c r="AF383" s="105"/>
      <c r="AG383" s="105"/>
      <c r="AH383" s="105"/>
      <c r="AI383" s="101"/>
      <c r="AJ383" s="105"/>
      <c r="AK383" s="32"/>
    </row>
    <row r="384" spans="1:37" s="30" customFormat="1" ht="30" customHeight="1" x14ac:dyDescent="0.25">
      <c r="A384" s="111"/>
      <c r="B384" s="112"/>
      <c r="C384" s="99"/>
      <c r="D384" s="99"/>
      <c r="E384" s="99"/>
      <c r="F384" s="55" t="s">
        <v>15</v>
      </c>
      <c r="G384" s="47">
        <f t="shared" si="126"/>
        <v>0</v>
      </c>
      <c r="H384" s="47">
        <f t="shared" si="126"/>
        <v>0</v>
      </c>
      <c r="I384" s="47">
        <f t="shared" si="126"/>
        <v>0</v>
      </c>
      <c r="J384" s="47">
        <f t="shared" si="126"/>
        <v>0</v>
      </c>
      <c r="K384" s="47">
        <f t="shared" si="126"/>
        <v>0</v>
      </c>
      <c r="L384" s="47">
        <f t="shared" si="126"/>
        <v>0</v>
      </c>
      <c r="M384" s="47">
        <f t="shared" si="126"/>
        <v>0</v>
      </c>
      <c r="N384" s="47">
        <f t="shared" si="126"/>
        <v>0</v>
      </c>
      <c r="O384" s="47">
        <f t="shared" si="126"/>
        <v>0</v>
      </c>
      <c r="P384" s="47">
        <f t="shared" si="126"/>
        <v>0</v>
      </c>
      <c r="Q384" s="47">
        <f t="shared" si="126"/>
        <v>0</v>
      </c>
      <c r="R384" s="79">
        <f t="shared" si="126"/>
        <v>0</v>
      </c>
      <c r="S384" s="47">
        <f t="shared" si="125"/>
        <v>0</v>
      </c>
      <c r="T384" s="47">
        <f t="shared" si="125"/>
        <v>0</v>
      </c>
      <c r="U384" s="105"/>
      <c r="V384" s="105"/>
      <c r="W384" s="105"/>
      <c r="X384" s="105"/>
      <c r="Y384" s="105"/>
      <c r="Z384" s="105"/>
      <c r="AA384" s="105"/>
      <c r="AB384" s="105"/>
      <c r="AC384" s="105"/>
      <c r="AD384" s="105"/>
      <c r="AE384" s="105"/>
      <c r="AF384" s="105"/>
      <c r="AG384" s="105"/>
      <c r="AH384" s="105"/>
      <c r="AI384" s="101"/>
      <c r="AJ384" s="105"/>
      <c r="AK384" s="32"/>
    </row>
    <row r="385" spans="1:37" s="30" customFormat="1" ht="30" customHeight="1" x14ac:dyDescent="0.25">
      <c r="A385" s="111"/>
      <c r="B385" s="112"/>
      <c r="C385" s="99"/>
      <c r="D385" s="99"/>
      <c r="E385" s="99"/>
      <c r="F385" s="55" t="s">
        <v>16</v>
      </c>
      <c r="G385" s="47">
        <f t="shared" si="126"/>
        <v>0</v>
      </c>
      <c r="H385" s="47">
        <f t="shared" si="126"/>
        <v>0</v>
      </c>
      <c r="I385" s="47">
        <f t="shared" si="126"/>
        <v>0</v>
      </c>
      <c r="J385" s="47">
        <f t="shared" si="126"/>
        <v>0</v>
      </c>
      <c r="K385" s="47">
        <f t="shared" si="126"/>
        <v>0</v>
      </c>
      <c r="L385" s="47">
        <f t="shared" si="126"/>
        <v>0</v>
      </c>
      <c r="M385" s="47">
        <f t="shared" si="126"/>
        <v>0</v>
      </c>
      <c r="N385" s="47">
        <f t="shared" si="126"/>
        <v>0</v>
      </c>
      <c r="O385" s="47">
        <f t="shared" si="126"/>
        <v>0</v>
      </c>
      <c r="P385" s="47">
        <f t="shared" si="126"/>
        <v>0</v>
      </c>
      <c r="Q385" s="47">
        <f t="shared" si="126"/>
        <v>0</v>
      </c>
      <c r="R385" s="79">
        <f t="shared" si="126"/>
        <v>0</v>
      </c>
      <c r="S385" s="47">
        <f t="shared" si="125"/>
        <v>0</v>
      </c>
      <c r="T385" s="47">
        <f t="shared" si="125"/>
        <v>0</v>
      </c>
      <c r="U385" s="105"/>
      <c r="V385" s="105"/>
      <c r="W385" s="105"/>
      <c r="X385" s="105"/>
      <c r="Y385" s="105"/>
      <c r="Z385" s="105"/>
      <c r="AA385" s="105"/>
      <c r="AB385" s="105"/>
      <c r="AC385" s="105"/>
      <c r="AD385" s="105"/>
      <c r="AE385" s="105"/>
      <c r="AF385" s="105"/>
      <c r="AG385" s="105"/>
      <c r="AH385" s="105"/>
      <c r="AI385" s="101"/>
      <c r="AJ385" s="105"/>
      <c r="AK385" s="32"/>
    </row>
    <row r="386" spans="1:37" s="30" customFormat="1" ht="49.5" customHeight="1" x14ac:dyDescent="0.25">
      <c r="A386" s="111"/>
      <c r="B386" s="112"/>
      <c r="C386" s="99"/>
      <c r="D386" s="99"/>
      <c r="E386" s="99"/>
      <c r="F386" s="55" t="s">
        <v>17</v>
      </c>
      <c r="G386" s="47">
        <f t="shared" si="126"/>
        <v>0</v>
      </c>
      <c r="H386" s="47">
        <f t="shared" si="126"/>
        <v>0</v>
      </c>
      <c r="I386" s="47">
        <f t="shared" si="126"/>
        <v>0</v>
      </c>
      <c r="J386" s="47">
        <f t="shared" si="126"/>
        <v>0</v>
      </c>
      <c r="K386" s="47">
        <f t="shared" si="126"/>
        <v>0</v>
      </c>
      <c r="L386" s="47">
        <f t="shared" si="126"/>
        <v>0</v>
      </c>
      <c r="M386" s="47">
        <f t="shared" si="126"/>
        <v>0</v>
      </c>
      <c r="N386" s="47">
        <f t="shared" si="126"/>
        <v>0</v>
      </c>
      <c r="O386" s="47">
        <f t="shared" si="126"/>
        <v>0</v>
      </c>
      <c r="P386" s="47">
        <f t="shared" si="126"/>
        <v>0</v>
      </c>
      <c r="Q386" s="47">
        <f t="shared" si="126"/>
        <v>0</v>
      </c>
      <c r="R386" s="79">
        <f t="shared" si="126"/>
        <v>0</v>
      </c>
      <c r="S386" s="47">
        <f t="shared" si="125"/>
        <v>0</v>
      </c>
      <c r="T386" s="47">
        <f t="shared" si="125"/>
        <v>0</v>
      </c>
      <c r="U386" s="105"/>
      <c r="V386" s="105"/>
      <c r="W386" s="105"/>
      <c r="X386" s="105"/>
      <c r="Y386" s="105"/>
      <c r="Z386" s="105"/>
      <c r="AA386" s="105"/>
      <c r="AB386" s="105"/>
      <c r="AC386" s="105"/>
      <c r="AD386" s="105"/>
      <c r="AE386" s="105"/>
      <c r="AF386" s="105"/>
      <c r="AG386" s="105"/>
      <c r="AH386" s="105"/>
      <c r="AI386" s="102"/>
      <c r="AJ386" s="105"/>
      <c r="AK386" s="32"/>
    </row>
    <row r="387" spans="1:37" x14ac:dyDescent="0.25">
      <c r="A387" s="108" t="s">
        <v>69</v>
      </c>
      <c r="B387" s="109" t="s">
        <v>81</v>
      </c>
      <c r="C387" s="110"/>
      <c r="D387" s="110"/>
      <c r="E387" s="110"/>
      <c r="F387" s="54" t="s">
        <v>12</v>
      </c>
      <c r="G387" s="44">
        <f t="shared" ref="G387:G400" si="127">SUM(H387:T387)</f>
        <v>0</v>
      </c>
      <c r="H387" s="44">
        <f t="shared" ref="H387:T387" si="128">H388+H392</f>
        <v>0</v>
      </c>
      <c r="I387" s="44">
        <f t="shared" si="128"/>
        <v>0</v>
      </c>
      <c r="J387" s="44">
        <f t="shared" si="128"/>
        <v>0</v>
      </c>
      <c r="K387" s="44">
        <f t="shared" si="128"/>
        <v>0</v>
      </c>
      <c r="L387" s="44">
        <f t="shared" si="128"/>
        <v>0</v>
      </c>
      <c r="M387" s="44">
        <f t="shared" si="128"/>
        <v>0</v>
      </c>
      <c r="N387" s="44">
        <f t="shared" si="128"/>
        <v>0</v>
      </c>
      <c r="O387" s="44">
        <f t="shared" si="128"/>
        <v>0</v>
      </c>
      <c r="P387" s="44">
        <f t="shared" si="128"/>
        <v>0</v>
      </c>
      <c r="Q387" s="44">
        <f t="shared" si="128"/>
        <v>0</v>
      </c>
      <c r="R387" s="81">
        <f t="shared" si="128"/>
        <v>0</v>
      </c>
      <c r="S387" s="44">
        <f t="shared" si="128"/>
        <v>0</v>
      </c>
      <c r="T387" s="44">
        <f t="shared" si="128"/>
        <v>0</v>
      </c>
      <c r="U387" s="106" t="s">
        <v>144</v>
      </c>
      <c r="V387" s="106" t="s">
        <v>145</v>
      </c>
      <c r="W387" s="106"/>
      <c r="X387" s="106"/>
      <c r="Y387" s="106"/>
      <c r="Z387" s="106"/>
      <c r="AA387" s="106"/>
      <c r="AB387" s="106"/>
      <c r="AC387" s="106"/>
      <c r="AD387" s="106"/>
      <c r="AE387" s="106"/>
      <c r="AF387" s="106"/>
      <c r="AG387" s="106"/>
      <c r="AH387" s="106"/>
      <c r="AI387" s="113"/>
      <c r="AJ387" s="106"/>
      <c r="AK387" s="25"/>
    </row>
    <row r="388" spans="1:37" ht="30" customHeight="1" x14ac:dyDescent="0.25">
      <c r="A388" s="108"/>
      <c r="B388" s="109"/>
      <c r="C388" s="110"/>
      <c r="D388" s="110"/>
      <c r="E388" s="110"/>
      <c r="F388" s="54" t="s">
        <v>13</v>
      </c>
      <c r="G388" s="44">
        <f t="shared" si="127"/>
        <v>0</v>
      </c>
      <c r="H388" s="44">
        <f t="shared" ref="H388:T388" si="129">SUM(H389:H391)</f>
        <v>0</v>
      </c>
      <c r="I388" s="44">
        <f t="shared" si="129"/>
        <v>0</v>
      </c>
      <c r="J388" s="44">
        <f t="shared" si="129"/>
        <v>0</v>
      </c>
      <c r="K388" s="44">
        <f t="shared" si="129"/>
        <v>0</v>
      </c>
      <c r="L388" s="44">
        <f t="shared" si="129"/>
        <v>0</v>
      </c>
      <c r="M388" s="44">
        <f t="shared" si="129"/>
        <v>0</v>
      </c>
      <c r="N388" s="44">
        <f t="shared" si="129"/>
        <v>0</v>
      </c>
      <c r="O388" s="44">
        <f t="shared" si="129"/>
        <v>0</v>
      </c>
      <c r="P388" s="44">
        <f t="shared" si="129"/>
        <v>0</v>
      </c>
      <c r="Q388" s="44">
        <f t="shared" si="129"/>
        <v>0</v>
      </c>
      <c r="R388" s="81">
        <f t="shared" si="129"/>
        <v>0</v>
      </c>
      <c r="S388" s="44">
        <f t="shared" si="129"/>
        <v>0</v>
      </c>
      <c r="T388" s="44">
        <f t="shared" si="129"/>
        <v>0</v>
      </c>
      <c r="U388" s="106"/>
      <c r="V388" s="106"/>
      <c r="W388" s="106"/>
      <c r="X388" s="106"/>
      <c r="Y388" s="106"/>
      <c r="Z388" s="106"/>
      <c r="AA388" s="106"/>
      <c r="AB388" s="106"/>
      <c r="AC388" s="106"/>
      <c r="AD388" s="106"/>
      <c r="AE388" s="106"/>
      <c r="AF388" s="106"/>
      <c r="AG388" s="106"/>
      <c r="AH388" s="106"/>
      <c r="AI388" s="101"/>
      <c r="AJ388" s="106"/>
      <c r="AK388" s="25"/>
    </row>
    <row r="389" spans="1:37" ht="30" customHeight="1" x14ac:dyDescent="0.25">
      <c r="A389" s="108"/>
      <c r="B389" s="109"/>
      <c r="C389" s="110"/>
      <c r="D389" s="110"/>
      <c r="E389" s="110"/>
      <c r="F389" s="54" t="s">
        <v>14</v>
      </c>
      <c r="G389" s="44">
        <f t="shared" si="127"/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81">
        <v>0</v>
      </c>
      <c r="S389" s="44">
        <v>0</v>
      </c>
      <c r="T389" s="44">
        <v>0</v>
      </c>
      <c r="U389" s="106"/>
      <c r="V389" s="106"/>
      <c r="W389" s="106"/>
      <c r="X389" s="106"/>
      <c r="Y389" s="106"/>
      <c r="Z389" s="106"/>
      <c r="AA389" s="106"/>
      <c r="AB389" s="106"/>
      <c r="AC389" s="106"/>
      <c r="AD389" s="106"/>
      <c r="AE389" s="106"/>
      <c r="AF389" s="106"/>
      <c r="AG389" s="106"/>
      <c r="AH389" s="106"/>
      <c r="AI389" s="101"/>
      <c r="AJ389" s="106"/>
      <c r="AK389" s="25"/>
    </row>
    <row r="390" spans="1:37" ht="30" customHeight="1" x14ac:dyDescent="0.25">
      <c r="A390" s="108"/>
      <c r="B390" s="109"/>
      <c r="C390" s="110"/>
      <c r="D390" s="110"/>
      <c r="E390" s="110"/>
      <c r="F390" s="54" t="s">
        <v>15</v>
      </c>
      <c r="G390" s="44">
        <f t="shared" si="127"/>
        <v>0</v>
      </c>
      <c r="H390" s="44">
        <v>0</v>
      </c>
      <c r="I390" s="44">
        <v>0</v>
      </c>
      <c r="J390" s="44">
        <v>0</v>
      </c>
      <c r="K390" s="44">
        <v>0</v>
      </c>
      <c r="L390" s="44">
        <v>0</v>
      </c>
      <c r="M390" s="44">
        <v>0</v>
      </c>
      <c r="N390" s="44">
        <v>0</v>
      </c>
      <c r="O390" s="44">
        <v>0</v>
      </c>
      <c r="P390" s="44">
        <v>0</v>
      </c>
      <c r="Q390" s="44">
        <v>0</v>
      </c>
      <c r="R390" s="81">
        <v>0</v>
      </c>
      <c r="S390" s="44">
        <v>0</v>
      </c>
      <c r="T390" s="44">
        <v>0</v>
      </c>
      <c r="U390" s="106"/>
      <c r="V390" s="106"/>
      <c r="W390" s="106"/>
      <c r="X390" s="106"/>
      <c r="Y390" s="106"/>
      <c r="Z390" s="106"/>
      <c r="AA390" s="106"/>
      <c r="AB390" s="106"/>
      <c r="AC390" s="106"/>
      <c r="AD390" s="106"/>
      <c r="AE390" s="106"/>
      <c r="AF390" s="106"/>
      <c r="AG390" s="106"/>
      <c r="AH390" s="106"/>
      <c r="AI390" s="101"/>
      <c r="AJ390" s="106"/>
      <c r="AK390" s="25"/>
    </row>
    <row r="391" spans="1:37" ht="30" customHeight="1" x14ac:dyDescent="0.25">
      <c r="A391" s="108"/>
      <c r="B391" s="109"/>
      <c r="C391" s="110"/>
      <c r="D391" s="110"/>
      <c r="E391" s="110"/>
      <c r="F391" s="54" t="s">
        <v>16</v>
      </c>
      <c r="G391" s="44">
        <f t="shared" si="127"/>
        <v>0</v>
      </c>
      <c r="H391" s="44">
        <v>0</v>
      </c>
      <c r="I391" s="44">
        <v>0</v>
      </c>
      <c r="J391" s="44">
        <v>0</v>
      </c>
      <c r="K391" s="44">
        <v>0</v>
      </c>
      <c r="L391" s="44">
        <v>0</v>
      </c>
      <c r="M391" s="44">
        <v>0</v>
      </c>
      <c r="N391" s="44">
        <v>0</v>
      </c>
      <c r="O391" s="44">
        <v>0</v>
      </c>
      <c r="P391" s="44">
        <v>0</v>
      </c>
      <c r="Q391" s="44">
        <v>0</v>
      </c>
      <c r="R391" s="81">
        <v>0</v>
      </c>
      <c r="S391" s="44">
        <v>0</v>
      </c>
      <c r="T391" s="44">
        <v>0</v>
      </c>
      <c r="U391" s="106"/>
      <c r="V391" s="106"/>
      <c r="W391" s="106"/>
      <c r="X391" s="106"/>
      <c r="Y391" s="106"/>
      <c r="Z391" s="106"/>
      <c r="AA391" s="106"/>
      <c r="AB391" s="106"/>
      <c r="AC391" s="106"/>
      <c r="AD391" s="106"/>
      <c r="AE391" s="106"/>
      <c r="AF391" s="106"/>
      <c r="AG391" s="106"/>
      <c r="AH391" s="106"/>
      <c r="AI391" s="101"/>
      <c r="AJ391" s="106"/>
      <c r="AK391" s="25"/>
    </row>
    <row r="392" spans="1:37" x14ac:dyDescent="0.25">
      <c r="A392" s="108"/>
      <c r="B392" s="109"/>
      <c r="C392" s="110"/>
      <c r="D392" s="110"/>
      <c r="E392" s="110"/>
      <c r="F392" s="54" t="s">
        <v>17</v>
      </c>
      <c r="G392" s="44">
        <f t="shared" si="127"/>
        <v>0</v>
      </c>
      <c r="H392" s="44">
        <v>0</v>
      </c>
      <c r="I392" s="44">
        <v>0</v>
      </c>
      <c r="J392" s="44">
        <v>0</v>
      </c>
      <c r="K392" s="44">
        <v>0</v>
      </c>
      <c r="L392" s="44">
        <v>0</v>
      </c>
      <c r="M392" s="44">
        <v>0</v>
      </c>
      <c r="N392" s="44">
        <v>0</v>
      </c>
      <c r="O392" s="44">
        <v>0</v>
      </c>
      <c r="P392" s="44">
        <v>0</v>
      </c>
      <c r="Q392" s="44">
        <v>0</v>
      </c>
      <c r="R392" s="81">
        <v>0</v>
      </c>
      <c r="S392" s="44">
        <v>0</v>
      </c>
      <c r="T392" s="44">
        <v>0</v>
      </c>
      <c r="U392" s="106"/>
      <c r="V392" s="106"/>
      <c r="W392" s="106"/>
      <c r="X392" s="106"/>
      <c r="Y392" s="106"/>
      <c r="Z392" s="106"/>
      <c r="AA392" s="106"/>
      <c r="AB392" s="106"/>
      <c r="AC392" s="106"/>
      <c r="AD392" s="106"/>
      <c r="AE392" s="106"/>
      <c r="AF392" s="106"/>
      <c r="AG392" s="106"/>
      <c r="AH392" s="106"/>
      <c r="AI392" s="102"/>
      <c r="AJ392" s="106"/>
      <c r="AK392" s="25"/>
    </row>
    <row r="393" spans="1:37" x14ac:dyDescent="0.25">
      <c r="A393" s="108" t="s">
        <v>70</v>
      </c>
      <c r="B393" s="109" t="s">
        <v>82</v>
      </c>
      <c r="C393" s="110"/>
      <c r="D393" s="110"/>
      <c r="E393" s="110"/>
      <c r="F393" s="54" t="s">
        <v>12</v>
      </c>
      <c r="G393" s="44">
        <f t="shared" si="127"/>
        <v>0</v>
      </c>
      <c r="H393" s="44">
        <f t="shared" ref="H393:T393" si="130">H394+H398</f>
        <v>0</v>
      </c>
      <c r="I393" s="44">
        <f t="shared" si="130"/>
        <v>0</v>
      </c>
      <c r="J393" s="44">
        <f t="shared" si="130"/>
        <v>0</v>
      </c>
      <c r="K393" s="44">
        <f t="shared" si="130"/>
        <v>0</v>
      </c>
      <c r="L393" s="44">
        <f t="shared" si="130"/>
        <v>0</v>
      </c>
      <c r="M393" s="44">
        <f t="shared" si="130"/>
        <v>0</v>
      </c>
      <c r="N393" s="44">
        <f t="shared" si="130"/>
        <v>0</v>
      </c>
      <c r="O393" s="44">
        <f t="shared" si="130"/>
        <v>0</v>
      </c>
      <c r="P393" s="44">
        <f t="shared" si="130"/>
        <v>0</v>
      </c>
      <c r="Q393" s="44">
        <f t="shared" si="130"/>
        <v>0</v>
      </c>
      <c r="R393" s="81">
        <f t="shared" si="130"/>
        <v>0</v>
      </c>
      <c r="S393" s="44">
        <f t="shared" si="130"/>
        <v>0</v>
      </c>
      <c r="T393" s="44">
        <f t="shared" si="130"/>
        <v>0</v>
      </c>
      <c r="U393" s="106" t="s">
        <v>144</v>
      </c>
      <c r="V393" s="106" t="s">
        <v>145</v>
      </c>
      <c r="W393" s="106"/>
      <c r="X393" s="106"/>
      <c r="Y393" s="106"/>
      <c r="Z393" s="106"/>
      <c r="AA393" s="106"/>
      <c r="AB393" s="106"/>
      <c r="AC393" s="106"/>
      <c r="AD393" s="106"/>
      <c r="AE393" s="106"/>
      <c r="AF393" s="106"/>
      <c r="AG393" s="106"/>
      <c r="AH393" s="106"/>
      <c r="AI393" s="113"/>
      <c r="AJ393" s="106"/>
      <c r="AK393" s="25"/>
    </row>
    <row r="394" spans="1:37" ht="30" customHeight="1" x14ac:dyDescent="0.25">
      <c r="A394" s="108"/>
      <c r="B394" s="109"/>
      <c r="C394" s="110"/>
      <c r="D394" s="110"/>
      <c r="E394" s="110"/>
      <c r="F394" s="54" t="s">
        <v>13</v>
      </c>
      <c r="G394" s="44">
        <f t="shared" si="127"/>
        <v>0</v>
      </c>
      <c r="H394" s="44">
        <f t="shared" ref="H394:T394" si="131">SUM(H395:H397)</f>
        <v>0</v>
      </c>
      <c r="I394" s="44">
        <f t="shared" si="131"/>
        <v>0</v>
      </c>
      <c r="J394" s="44">
        <f t="shared" si="131"/>
        <v>0</v>
      </c>
      <c r="K394" s="44">
        <f t="shared" si="131"/>
        <v>0</v>
      </c>
      <c r="L394" s="44">
        <f t="shared" si="131"/>
        <v>0</v>
      </c>
      <c r="M394" s="44">
        <f t="shared" si="131"/>
        <v>0</v>
      </c>
      <c r="N394" s="44">
        <f t="shared" si="131"/>
        <v>0</v>
      </c>
      <c r="O394" s="44">
        <f t="shared" si="131"/>
        <v>0</v>
      </c>
      <c r="P394" s="44">
        <f t="shared" si="131"/>
        <v>0</v>
      </c>
      <c r="Q394" s="44">
        <f t="shared" si="131"/>
        <v>0</v>
      </c>
      <c r="R394" s="81">
        <f t="shared" si="131"/>
        <v>0</v>
      </c>
      <c r="S394" s="44">
        <f t="shared" si="131"/>
        <v>0</v>
      </c>
      <c r="T394" s="44">
        <f t="shared" si="131"/>
        <v>0</v>
      </c>
      <c r="U394" s="106"/>
      <c r="V394" s="106"/>
      <c r="W394" s="106"/>
      <c r="X394" s="106"/>
      <c r="Y394" s="106"/>
      <c r="Z394" s="106"/>
      <c r="AA394" s="106"/>
      <c r="AB394" s="106"/>
      <c r="AC394" s="106"/>
      <c r="AD394" s="106"/>
      <c r="AE394" s="106"/>
      <c r="AF394" s="106"/>
      <c r="AG394" s="106"/>
      <c r="AH394" s="106"/>
      <c r="AI394" s="101"/>
      <c r="AJ394" s="106"/>
      <c r="AK394" s="25"/>
    </row>
    <row r="395" spans="1:37" ht="30" customHeight="1" x14ac:dyDescent="0.25">
      <c r="A395" s="108"/>
      <c r="B395" s="109"/>
      <c r="C395" s="110"/>
      <c r="D395" s="110"/>
      <c r="E395" s="110"/>
      <c r="F395" s="54" t="s">
        <v>14</v>
      </c>
      <c r="G395" s="44">
        <f t="shared" si="127"/>
        <v>0</v>
      </c>
      <c r="H395" s="44">
        <v>0</v>
      </c>
      <c r="I395" s="44">
        <v>0</v>
      </c>
      <c r="J395" s="44">
        <v>0</v>
      </c>
      <c r="K395" s="44">
        <v>0</v>
      </c>
      <c r="L395" s="44">
        <v>0</v>
      </c>
      <c r="M395" s="44">
        <v>0</v>
      </c>
      <c r="N395" s="44">
        <v>0</v>
      </c>
      <c r="O395" s="44">
        <v>0</v>
      </c>
      <c r="P395" s="44">
        <v>0</v>
      </c>
      <c r="Q395" s="44">
        <v>0</v>
      </c>
      <c r="R395" s="81">
        <v>0</v>
      </c>
      <c r="S395" s="44">
        <v>0</v>
      </c>
      <c r="T395" s="44">
        <v>0</v>
      </c>
      <c r="U395" s="106"/>
      <c r="V395" s="106"/>
      <c r="W395" s="106"/>
      <c r="X395" s="106"/>
      <c r="Y395" s="106"/>
      <c r="Z395" s="106"/>
      <c r="AA395" s="106"/>
      <c r="AB395" s="106"/>
      <c r="AC395" s="106"/>
      <c r="AD395" s="106"/>
      <c r="AE395" s="106"/>
      <c r="AF395" s="106"/>
      <c r="AG395" s="106"/>
      <c r="AH395" s="106"/>
      <c r="AI395" s="101"/>
      <c r="AJ395" s="106"/>
      <c r="AK395" s="25"/>
    </row>
    <row r="396" spans="1:37" ht="30" customHeight="1" x14ac:dyDescent="0.25">
      <c r="A396" s="108"/>
      <c r="B396" s="109"/>
      <c r="C396" s="110"/>
      <c r="D396" s="110"/>
      <c r="E396" s="110"/>
      <c r="F396" s="54" t="s">
        <v>15</v>
      </c>
      <c r="G396" s="44">
        <f t="shared" si="127"/>
        <v>0</v>
      </c>
      <c r="H396" s="44">
        <v>0</v>
      </c>
      <c r="I396" s="44">
        <v>0</v>
      </c>
      <c r="J396" s="44">
        <v>0</v>
      </c>
      <c r="K396" s="44">
        <v>0</v>
      </c>
      <c r="L396" s="44">
        <v>0</v>
      </c>
      <c r="M396" s="44">
        <v>0</v>
      </c>
      <c r="N396" s="44">
        <v>0</v>
      </c>
      <c r="O396" s="44">
        <v>0</v>
      </c>
      <c r="P396" s="44">
        <v>0</v>
      </c>
      <c r="Q396" s="44">
        <v>0</v>
      </c>
      <c r="R396" s="81">
        <v>0</v>
      </c>
      <c r="S396" s="44">
        <v>0</v>
      </c>
      <c r="T396" s="44">
        <v>0</v>
      </c>
      <c r="U396" s="106"/>
      <c r="V396" s="106"/>
      <c r="W396" s="106"/>
      <c r="X396" s="106"/>
      <c r="Y396" s="106"/>
      <c r="Z396" s="106"/>
      <c r="AA396" s="106"/>
      <c r="AB396" s="106"/>
      <c r="AC396" s="106"/>
      <c r="AD396" s="106"/>
      <c r="AE396" s="106"/>
      <c r="AF396" s="106"/>
      <c r="AG396" s="106"/>
      <c r="AH396" s="106"/>
      <c r="AI396" s="101"/>
      <c r="AJ396" s="106"/>
      <c r="AK396" s="25"/>
    </row>
    <row r="397" spans="1:37" ht="30" customHeight="1" x14ac:dyDescent="0.25">
      <c r="A397" s="108"/>
      <c r="B397" s="109"/>
      <c r="C397" s="110"/>
      <c r="D397" s="110"/>
      <c r="E397" s="110"/>
      <c r="F397" s="54" t="s">
        <v>16</v>
      </c>
      <c r="G397" s="44">
        <f t="shared" si="127"/>
        <v>0</v>
      </c>
      <c r="H397" s="44">
        <v>0</v>
      </c>
      <c r="I397" s="44">
        <v>0</v>
      </c>
      <c r="J397" s="44">
        <v>0</v>
      </c>
      <c r="K397" s="44">
        <v>0</v>
      </c>
      <c r="L397" s="44">
        <v>0</v>
      </c>
      <c r="M397" s="44">
        <v>0</v>
      </c>
      <c r="N397" s="44">
        <v>0</v>
      </c>
      <c r="O397" s="44">
        <v>0</v>
      </c>
      <c r="P397" s="44">
        <v>0</v>
      </c>
      <c r="Q397" s="44">
        <v>0</v>
      </c>
      <c r="R397" s="81">
        <v>0</v>
      </c>
      <c r="S397" s="44">
        <v>0</v>
      </c>
      <c r="T397" s="44">
        <v>0</v>
      </c>
      <c r="U397" s="106"/>
      <c r="V397" s="106"/>
      <c r="W397" s="106"/>
      <c r="X397" s="106"/>
      <c r="Y397" s="106"/>
      <c r="Z397" s="106"/>
      <c r="AA397" s="106"/>
      <c r="AB397" s="106"/>
      <c r="AC397" s="106"/>
      <c r="AD397" s="106"/>
      <c r="AE397" s="106"/>
      <c r="AF397" s="106"/>
      <c r="AG397" s="106"/>
      <c r="AH397" s="106"/>
      <c r="AI397" s="101"/>
      <c r="AJ397" s="106"/>
      <c r="AK397" s="25"/>
    </row>
    <row r="398" spans="1:37" x14ac:dyDescent="0.25">
      <c r="A398" s="108"/>
      <c r="B398" s="109"/>
      <c r="C398" s="110"/>
      <c r="D398" s="110"/>
      <c r="E398" s="110"/>
      <c r="F398" s="54" t="s">
        <v>17</v>
      </c>
      <c r="G398" s="44">
        <f t="shared" si="127"/>
        <v>0</v>
      </c>
      <c r="H398" s="44">
        <v>0</v>
      </c>
      <c r="I398" s="44">
        <v>0</v>
      </c>
      <c r="J398" s="44">
        <v>0</v>
      </c>
      <c r="K398" s="44">
        <v>0</v>
      </c>
      <c r="L398" s="44">
        <v>0</v>
      </c>
      <c r="M398" s="44">
        <v>0</v>
      </c>
      <c r="N398" s="44">
        <v>0</v>
      </c>
      <c r="O398" s="44">
        <v>0</v>
      </c>
      <c r="P398" s="44">
        <v>0</v>
      </c>
      <c r="Q398" s="44">
        <v>0</v>
      </c>
      <c r="R398" s="81">
        <v>0</v>
      </c>
      <c r="S398" s="44">
        <v>0</v>
      </c>
      <c r="T398" s="44">
        <v>0</v>
      </c>
      <c r="U398" s="106"/>
      <c r="V398" s="106"/>
      <c r="W398" s="106"/>
      <c r="X398" s="106"/>
      <c r="Y398" s="106"/>
      <c r="Z398" s="106"/>
      <c r="AA398" s="106"/>
      <c r="AB398" s="106"/>
      <c r="AC398" s="106"/>
      <c r="AD398" s="106"/>
      <c r="AE398" s="106"/>
      <c r="AF398" s="106"/>
      <c r="AG398" s="106"/>
      <c r="AH398" s="106"/>
      <c r="AI398" s="102"/>
      <c r="AJ398" s="106"/>
      <c r="AK398" s="25"/>
    </row>
    <row r="399" spans="1:37" x14ac:dyDescent="0.25">
      <c r="A399" s="108" t="s">
        <v>71</v>
      </c>
      <c r="B399" s="109" t="s">
        <v>83</v>
      </c>
      <c r="C399" s="110"/>
      <c r="D399" s="110"/>
      <c r="E399" s="110"/>
      <c r="F399" s="54" t="s">
        <v>12</v>
      </c>
      <c r="G399" s="44">
        <f t="shared" si="127"/>
        <v>0</v>
      </c>
      <c r="H399" s="44">
        <f t="shared" ref="H399:T399" si="132">H400+H404</f>
        <v>0</v>
      </c>
      <c r="I399" s="44">
        <f t="shared" si="132"/>
        <v>0</v>
      </c>
      <c r="J399" s="44">
        <f t="shared" si="132"/>
        <v>0</v>
      </c>
      <c r="K399" s="44">
        <f t="shared" si="132"/>
        <v>0</v>
      </c>
      <c r="L399" s="44">
        <f t="shared" si="132"/>
        <v>0</v>
      </c>
      <c r="M399" s="44">
        <f t="shared" si="132"/>
        <v>0</v>
      </c>
      <c r="N399" s="44">
        <f t="shared" si="132"/>
        <v>0</v>
      </c>
      <c r="O399" s="44">
        <f t="shared" si="132"/>
        <v>0</v>
      </c>
      <c r="P399" s="44">
        <f t="shared" si="132"/>
        <v>0</v>
      </c>
      <c r="Q399" s="44">
        <f t="shared" si="132"/>
        <v>0</v>
      </c>
      <c r="R399" s="81">
        <f t="shared" si="132"/>
        <v>0</v>
      </c>
      <c r="S399" s="44">
        <f t="shared" si="132"/>
        <v>0</v>
      </c>
      <c r="T399" s="44">
        <f t="shared" si="132"/>
        <v>0</v>
      </c>
      <c r="U399" s="106" t="s">
        <v>144</v>
      </c>
      <c r="V399" s="106" t="s">
        <v>145</v>
      </c>
      <c r="W399" s="106"/>
      <c r="X399" s="106"/>
      <c r="Y399" s="106"/>
      <c r="Z399" s="106"/>
      <c r="AA399" s="106"/>
      <c r="AB399" s="106"/>
      <c r="AC399" s="106"/>
      <c r="AD399" s="106"/>
      <c r="AE399" s="106"/>
      <c r="AF399" s="106"/>
      <c r="AG399" s="106"/>
      <c r="AH399" s="106"/>
      <c r="AI399" s="113"/>
      <c r="AJ399" s="106"/>
      <c r="AK399" s="25"/>
    </row>
    <row r="400" spans="1:37" ht="30" customHeight="1" x14ac:dyDescent="0.25">
      <c r="A400" s="108"/>
      <c r="B400" s="109"/>
      <c r="C400" s="110"/>
      <c r="D400" s="110"/>
      <c r="E400" s="110"/>
      <c r="F400" s="54" t="s">
        <v>13</v>
      </c>
      <c r="G400" s="44">
        <f t="shared" si="127"/>
        <v>0</v>
      </c>
      <c r="H400" s="44">
        <f t="shared" ref="H400:T400" si="133">SUM(H401:H403)</f>
        <v>0</v>
      </c>
      <c r="I400" s="44">
        <f t="shared" si="133"/>
        <v>0</v>
      </c>
      <c r="J400" s="44">
        <f t="shared" si="133"/>
        <v>0</v>
      </c>
      <c r="K400" s="44">
        <f t="shared" si="133"/>
        <v>0</v>
      </c>
      <c r="L400" s="44">
        <f t="shared" si="133"/>
        <v>0</v>
      </c>
      <c r="M400" s="44">
        <f t="shared" si="133"/>
        <v>0</v>
      </c>
      <c r="N400" s="44">
        <f t="shared" si="133"/>
        <v>0</v>
      </c>
      <c r="O400" s="44">
        <f t="shared" si="133"/>
        <v>0</v>
      </c>
      <c r="P400" s="44">
        <f t="shared" si="133"/>
        <v>0</v>
      </c>
      <c r="Q400" s="44">
        <f t="shared" si="133"/>
        <v>0</v>
      </c>
      <c r="R400" s="81">
        <f t="shared" si="133"/>
        <v>0</v>
      </c>
      <c r="S400" s="44">
        <f t="shared" si="133"/>
        <v>0</v>
      </c>
      <c r="T400" s="44">
        <f t="shared" si="133"/>
        <v>0</v>
      </c>
      <c r="U400" s="106"/>
      <c r="V400" s="106"/>
      <c r="W400" s="106"/>
      <c r="X400" s="106"/>
      <c r="Y400" s="106"/>
      <c r="Z400" s="106"/>
      <c r="AA400" s="106"/>
      <c r="AB400" s="106"/>
      <c r="AC400" s="106"/>
      <c r="AD400" s="106"/>
      <c r="AE400" s="106"/>
      <c r="AF400" s="106"/>
      <c r="AG400" s="106"/>
      <c r="AH400" s="106"/>
      <c r="AI400" s="101"/>
      <c r="AJ400" s="106"/>
      <c r="AK400" s="25"/>
    </row>
    <row r="401" spans="1:37" ht="30" customHeight="1" x14ac:dyDescent="0.25">
      <c r="A401" s="108"/>
      <c r="B401" s="109"/>
      <c r="C401" s="110"/>
      <c r="D401" s="110"/>
      <c r="E401" s="110"/>
      <c r="F401" s="54" t="s">
        <v>14</v>
      </c>
      <c r="G401" s="44">
        <f t="shared" ref="G401" si="134">SUM(H401:S401)</f>
        <v>0</v>
      </c>
      <c r="H401" s="44">
        <v>0</v>
      </c>
      <c r="I401" s="44">
        <v>0</v>
      </c>
      <c r="J401" s="44">
        <v>0</v>
      </c>
      <c r="K401" s="44">
        <v>0</v>
      </c>
      <c r="L401" s="44">
        <v>0</v>
      </c>
      <c r="M401" s="44">
        <v>0</v>
      </c>
      <c r="N401" s="44">
        <v>0</v>
      </c>
      <c r="O401" s="44">
        <v>0</v>
      </c>
      <c r="P401" s="44">
        <v>0</v>
      </c>
      <c r="Q401" s="44">
        <v>0</v>
      </c>
      <c r="R401" s="81">
        <v>0</v>
      </c>
      <c r="S401" s="44">
        <v>0</v>
      </c>
      <c r="T401" s="44">
        <v>0</v>
      </c>
      <c r="U401" s="106"/>
      <c r="V401" s="106"/>
      <c r="W401" s="106"/>
      <c r="X401" s="106"/>
      <c r="Y401" s="106"/>
      <c r="Z401" s="106"/>
      <c r="AA401" s="106"/>
      <c r="AB401" s="106"/>
      <c r="AC401" s="106"/>
      <c r="AD401" s="106"/>
      <c r="AE401" s="106"/>
      <c r="AF401" s="106"/>
      <c r="AG401" s="106"/>
      <c r="AH401" s="106"/>
      <c r="AI401" s="101"/>
      <c r="AJ401" s="106"/>
      <c r="AK401" s="25"/>
    </row>
    <row r="402" spans="1:37" ht="30" customHeight="1" x14ac:dyDescent="0.25">
      <c r="A402" s="108"/>
      <c r="B402" s="109"/>
      <c r="C402" s="110"/>
      <c r="D402" s="110"/>
      <c r="E402" s="110"/>
      <c r="F402" s="54" t="s">
        <v>15</v>
      </c>
      <c r="G402" s="44">
        <f t="shared" ref="G402:G416" si="135">SUM(H402:T402)</f>
        <v>0</v>
      </c>
      <c r="H402" s="44">
        <v>0</v>
      </c>
      <c r="I402" s="44">
        <v>0</v>
      </c>
      <c r="J402" s="44">
        <v>0</v>
      </c>
      <c r="K402" s="44">
        <v>0</v>
      </c>
      <c r="L402" s="44">
        <v>0</v>
      </c>
      <c r="M402" s="44">
        <v>0</v>
      </c>
      <c r="N402" s="44">
        <v>0</v>
      </c>
      <c r="O402" s="44">
        <v>0</v>
      </c>
      <c r="P402" s="44">
        <v>0</v>
      </c>
      <c r="Q402" s="44">
        <v>0</v>
      </c>
      <c r="R402" s="81">
        <v>0</v>
      </c>
      <c r="S402" s="44">
        <v>0</v>
      </c>
      <c r="T402" s="44">
        <v>0</v>
      </c>
      <c r="U402" s="106"/>
      <c r="V402" s="106"/>
      <c r="W402" s="106"/>
      <c r="X402" s="106"/>
      <c r="Y402" s="106"/>
      <c r="Z402" s="106"/>
      <c r="AA402" s="106"/>
      <c r="AB402" s="106"/>
      <c r="AC402" s="106"/>
      <c r="AD402" s="106"/>
      <c r="AE402" s="106"/>
      <c r="AF402" s="106"/>
      <c r="AG402" s="106"/>
      <c r="AH402" s="106"/>
      <c r="AI402" s="101"/>
      <c r="AJ402" s="106"/>
      <c r="AK402" s="25"/>
    </row>
    <row r="403" spans="1:37" ht="30" customHeight="1" x14ac:dyDescent="0.25">
      <c r="A403" s="108"/>
      <c r="B403" s="109"/>
      <c r="C403" s="110"/>
      <c r="D403" s="110"/>
      <c r="E403" s="110"/>
      <c r="F403" s="54" t="s">
        <v>16</v>
      </c>
      <c r="G403" s="44">
        <f t="shared" si="135"/>
        <v>0</v>
      </c>
      <c r="H403" s="44">
        <v>0</v>
      </c>
      <c r="I403" s="44">
        <v>0</v>
      </c>
      <c r="J403" s="44">
        <v>0</v>
      </c>
      <c r="K403" s="44">
        <v>0</v>
      </c>
      <c r="L403" s="44">
        <v>0</v>
      </c>
      <c r="M403" s="44">
        <v>0</v>
      </c>
      <c r="N403" s="44">
        <v>0</v>
      </c>
      <c r="O403" s="44">
        <v>0</v>
      </c>
      <c r="P403" s="44">
        <v>0</v>
      </c>
      <c r="Q403" s="44">
        <v>0</v>
      </c>
      <c r="R403" s="81">
        <v>0</v>
      </c>
      <c r="S403" s="44">
        <v>0</v>
      </c>
      <c r="T403" s="44">
        <v>0</v>
      </c>
      <c r="U403" s="106"/>
      <c r="V403" s="106"/>
      <c r="W403" s="106"/>
      <c r="X403" s="106"/>
      <c r="Y403" s="106"/>
      <c r="Z403" s="106"/>
      <c r="AA403" s="106"/>
      <c r="AB403" s="106"/>
      <c r="AC403" s="106"/>
      <c r="AD403" s="106"/>
      <c r="AE403" s="106"/>
      <c r="AF403" s="106"/>
      <c r="AG403" s="106"/>
      <c r="AH403" s="106"/>
      <c r="AI403" s="101"/>
      <c r="AJ403" s="106"/>
      <c r="AK403" s="25"/>
    </row>
    <row r="404" spans="1:37" x14ac:dyDescent="0.25">
      <c r="A404" s="108"/>
      <c r="B404" s="109"/>
      <c r="C404" s="110"/>
      <c r="D404" s="110"/>
      <c r="E404" s="110"/>
      <c r="F404" s="54" t="s">
        <v>17</v>
      </c>
      <c r="G404" s="44">
        <f t="shared" si="135"/>
        <v>0</v>
      </c>
      <c r="H404" s="44">
        <v>0</v>
      </c>
      <c r="I404" s="44">
        <v>0</v>
      </c>
      <c r="J404" s="44">
        <v>0</v>
      </c>
      <c r="K404" s="44">
        <v>0</v>
      </c>
      <c r="L404" s="44">
        <v>0</v>
      </c>
      <c r="M404" s="44">
        <v>0</v>
      </c>
      <c r="N404" s="44">
        <v>0</v>
      </c>
      <c r="O404" s="44">
        <v>0</v>
      </c>
      <c r="P404" s="44">
        <v>0</v>
      </c>
      <c r="Q404" s="44">
        <v>0</v>
      </c>
      <c r="R404" s="81">
        <v>0</v>
      </c>
      <c r="S404" s="44">
        <v>0</v>
      </c>
      <c r="T404" s="44">
        <v>0</v>
      </c>
      <c r="U404" s="106"/>
      <c r="V404" s="106"/>
      <c r="W404" s="106"/>
      <c r="X404" s="106"/>
      <c r="Y404" s="106"/>
      <c r="Z404" s="106"/>
      <c r="AA404" s="106"/>
      <c r="AB404" s="106"/>
      <c r="AC404" s="106"/>
      <c r="AD404" s="106"/>
      <c r="AE404" s="106"/>
      <c r="AF404" s="106"/>
      <c r="AG404" s="106"/>
      <c r="AH404" s="106"/>
      <c r="AI404" s="102"/>
      <c r="AJ404" s="106"/>
      <c r="AK404" s="25"/>
    </row>
    <row r="405" spans="1:37" x14ac:dyDescent="0.25">
      <c r="A405" s="108" t="s">
        <v>72</v>
      </c>
      <c r="B405" s="109" t="s">
        <v>84</v>
      </c>
      <c r="C405" s="110"/>
      <c r="D405" s="110"/>
      <c r="E405" s="110"/>
      <c r="F405" s="54" t="s">
        <v>12</v>
      </c>
      <c r="G405" s="44">
        <f t="shared" si="135"/>
        <v>0</v>
      </c>
      <c r="H405" s="44">
        <f t="shared" ref="H405:T405" si="136">H406+H410</f>
        <v>0</v>
      </c>
      <c r="I405" s="44">
        <f t="shared" si="136"/>
        <v>0</v>
      </c>
      <c r="J405" s="44">
        <f t="shared" si="136"/>
        <v>0</v>
      </c>
      <c r="K405" s="44">
        <f t="shared" si="136"/>
        <v>0</v>
      </c>
      <c r="L405" s="44">
        <f t="shared" si="136"/>
        <v>0</v>
      </c>
      <c r="M405" s="44">
        <f t="shared" si="136"/>
        <v>0</v>
      </c>
      <c r="N405" s="44">
        <f t="shared" si="136"/>
        <v>0</v>
      </c>
      <c r="O405" s="44">
        <f t="shared" si="136"/>
        <v>0</v>
      </c>
      <c r="P405" s="44">
        <f t="shared" si="136"/>
        <v>0</v>
      </c>
      <c r="Q405" s="44">
        <f t="shared" si="136"/>
        <v>0</v>
      </c>
      <c r="R405" s="81">
        <f t="shared" si="136"/>
        <v>0</v>
      </c>
      <c r="S405" s="44">
        <f t="shared" si="136"/>
        <v>0</v>
      </c>
      <c r="T405" s="44">
        <f t="shared" si="136"/>
        <v>0</v>
      </c>
      <c r="U405" s="106" t="s">
        <v>144</v>
      </c>
      <c r="V405" s="106" t="s">
        <v>145</v>
      </c>
      <c r="W405" s="106"/>
      <c r="X405" s="106"/>
      <c r="Y405" s="106"/>
      <c r="Z405" s="106"/>
      <c r="AA405" s="106"/>
      <c r="AB405" s="106"/>
      <c r="AC405" s="106"/>
      <c r="AD405" s="106"/>
      <c r="AE405" s="106"/>
      <c r="AF405" s="106"/>
      <c r="AG405" s="106"/>
      <c r="AH405" s="106"/>
      <c r="AI405" s="113"/>
      <c r="AJ405" s="106"/>
      <c r="AK405" s="25"/>
    </row>
    <row r="406" spans="1:37" ht="30" customHeight="1" x14ac:dyDescent="0.25">
      <c r="A406" s="108"/>
      <c r="B406" s="109"/>
      <c r="C406" s="110"/>
      <c r="D406" s="110"/>
      <c r="E406" s="110"/>
      <c r="F406" s="54" t="s">
        <v>13</v>
      </c>
      <c r="G406" s="44">
        <f t="shared" si="135"/>
        <v>0</v>
      </c>
      <c r="H406" s="44">
        <f t="shared" ref="H406:T406" si="137">SUM(H407:H409)</f>
        <v>0</v>
      </c>
      <c r="I406" s="44">
        <f t="shared" si="137"/>
        <v>0</v>
      </c>
      <c r="J406" s="44">
        <f t="shared" si="137"/>
        <v>0</v>
      </c>
      <c r="K406" s="44">
        <f t="shared" si="137"/>
        <v>0</v>
      </c>
      <c r="L406" s="44">
        <f t="shared" si="137"/>
        <v>0</v>
      </c>
      <c r="M406" s="44">
        <f t="shared" si="137"/>
        <v>0</v>
      </c>
      <c r="N406" s="44">
        <f t="shared" si="137"/>
        <v>0</v>
      </c>
      <c r="O406" s="44">
        <f t="shared" si="137"/>
        <v>0</v>
      </c>
      <c r="P406" s="44">
        <f t="shared" si="137"/>
        <v>0</v>
      </c>
      <c r="Q406" s="44">
        <f t="shared" si="137"/>
        <v>0</v>
      </c>
      <c r="R406" s="81">
        <f t="shared" si="137"/>
        <v>0</v>
      </c>
      <c r="S406" s="44">
        <f t="shared" si="137"/>
        <v>0</v>
      </c>
      <c r="T406" s="44">
        <f t="shared" si="137"/>
        <v>0</v>
      </c>
      <c r="U406" s="106"/>
      <c r="V406" s="106"/>
      <c r="W406" s="106"/>
      <c r="X406" s="106"/>
      <c r="Y406" s="106"/>
      <c r="Z406" s="106"/>
      <c r="AA406" s="106"/>
      <c r="AB406" s="106"/>
      <c r="AC406" s="106"/>
      <c r="AD406" s="106"/>
      <c r="AE406" s="106"/>
      <c r="AF406" s="106"/>
      <c r="AG406" s="106"/>
      <c r="AH406" s="106"/>
      <c r="AI406" s="101"/>
      <c r="AJ406" s="106"/>
      <c r="AK406" s="25"/>
    </row>
    <row r="407" spans="1:37" ht="30" customHeight="1" x14ac:dyDescent="0.25">
      <c r="A407" s="108"/>
      <c r="B407" s="109"/>
      <c r="C407" s="110"/>
      <c r="D407" s="110"/>
      <c r="E407" s="110"/>
      <c r="F407" s="54" t="s">
        <v>14</v>
      </c>
      <c r="G407" s="44">
        <f t="shared" si="135"/>
        <v>0</v>
      </c>
      <c r="H407" s="44">
        <v>0</v>
      </c>
      <c r="I407" s="44">
        <v>0</v>
      </c>
      <c r="J407" s="44">
        <v>0</v>
      </c>
      <c r="K407" s="44">
        <v>0</v>
      </c>
      <c r="L407" s="44">
        <v>0</v>
      </c>
      <c r="M407" s="44">
        <v>0</v>
      </c>
      <c r="N407" s="44">
        <v>0</v>
      </c>
      <c r="O407" s="44">
        <v>0</v>
      </c>
      <c r="P407" s="44">
        <v>0</v>
      </c>
      <c r="Q407" s="44">
        <v>0</v>
      </c>
      <c r="R407" s="81">
        <v>0</v>
      </c>
      <c r="S407" s="44">
        <v>0</v>
      </c>
      <c r="T407" s="44">
        <v>0</v>
      </c>
      <c r="U407" s="106"/>
      <c r="V407" s="106"/>
      <c r="W407" s="106"/>
      <c r="X407" s="106"/>
      <c r="Y407" s="106"/>
      <c r="Z407" s="106"/>
      <c r="AA407" s="106"/>
      <c r="AB407" s="106"/>
      <c r="AC407" s="106"/>
      <c r="AD407" s="106"/>
      <c r="AE407" s="106"/>
      <c r="AF407" s="106"/>
      <c r="AG407" s="106"/>
      <c r="AH407" s="106"/>
      <c r="AI407" s="101"/>
      <c r="AJ407" s="106"/>
      <c r="AK407" s="25"/>
    </row>
    <row r="408" spans="1:37" ht="30" customHeight="1" x14ac:dyDescent="0.25">
      <c r="A408" s="108"/>
      <c r="B408" s="109"/>
      <c r="C408" s="110"/>
      <c r="D408" s="110"/>
      <c r="E408" s="110"/>
      <c r="F408" s="54" t="s">
        <v>15</v>
      </c>
      <c r="G408" s="44">
        <f t="shared" si="135"/>
        <v>0</v>
      </c>
      <c r="H408" s="44">
        <v>0</v>
      </c>
      <c r="I408" s="44">
        <v>0</v>
      </c>
      <c r="J408" s="44">
        <v>0</v>
      </c>
      <c r="K408" s="44">
        <v>0</v>
      </c>
      <c r="L408" s="44">
        <v>0</v>
      </c>
      <c r="M408" s="44">
        <v>0</v>
      </c>
      <c r="N408" s="44">
        <v>0</v>
      </c>
      <c r="O408" s="44">
        <v>0</v>
      </c>
      <c r="P408" s="44">
        <v>0</v>
      </c>
      <c r="Q408" s="44">
        <v>0</v>
      </c>
      <c r="R408" s="81">
        <v>0</v>
      </c>
      <c r="S408" s="44">
        <v>0</v>
      </c>
      <c r="T408" s="44">
        <v>0</v>
      </c>
      <c r="U408" s="106"/>
      <c r="V408" s="106"/>
      <c r="W408" s="106"/>
      <c r="X408" s="106"/>
      <c r="Y408" s="106"/>
      <c r="Z408" s="106"/>
      <c r="AA408" s="106"/>
      <c r="AB408" s="106"/>
      <c r="AC408" s="106"/>
      <c r="AD408" s="106"/>
      <c r="AE408" s="106"/>
      <c r="AF408" s="106"/>
      <c r="AG408" s="106"/>
      <c r="AH408" s="106"/>
      <c r="AI408" s="101"/>
      <c r="AJ408" s="106"/>
      <c r="AK408" s="25"/>
    </row>
    <row r="409" spans="1:37" ht="30" customHeight="1" x14ac:dyDescent="0.25">
      <c r="A409" s="108"/>
      <c r="B409" s="109"/>
      <c r="C409" s="110"/>
      <c r="D409" s="110"/>
      <c r="E409" s="110"/>
      <c r="F409" s="54" t="s">
        <v>16</v>
      </c>
      <c r="G409" s="44">
        <f t="shared" si="135"/>
        <v>0</v>
      </c>
      <c r="H409" s="44">
        <v>0</v>
      </c>
      <c r="I409" s="44">
        <v>0</v>
      </c>
      <c r="J409" s="44">
        <v>0</v>
      </c>
      <c r="K409" s="44">
        <v>0</v>
      </c>
      <c r="L409" s="44">
        <v>0</v>
      </c>
      <c r="M409" s="44">
        <v>0</v>
      </c>
      <c r="N409" s="44">
        <v>0</v>
      </c>
      <c r="O409" s="44">
        <v>0</v>
      </c>
      <c r="P409" s="44">
        <v>0</v>
      </c>
      <c r="Q409" s="44">
        <v>0</v>
      </c>
      <c r="R409" s="81">
        <v>0</v>
      </c>
      <c r="S409" s="44">
        <v>0</v>
      </c>
      <c r="T409" s="44">
        <v>0</v>
      </c>
      <c r="U409" s="106"/>
      <c r="V409" s="106"/>
      <c r="W409" s="106"/>
      <c r="X409" s="106"/>
      <c r="Y409" s="106"/>
      <c r="Z409" s="106"/>
      <c r="AA409" s="106"/>
      <c r="AB409" s="106"/>
      <c r="AC409" s="106"/>
      <c r="AD409" s="106"/>
      <c r="AE409" s="106"/>
      <c r="AF409" s="106"/>
      <c r="AG409" s="106"/>
      <c r="AH409" s="106"/>
      <c r="AI409" s="101"/>
      <c r="AJ409" s="106"/>
      <c r="AK409" s="25"/>
    </row>
    <row r="410" spans="1:37" x14ac:dyDescent="0.25">
      <c r="A410" s="108"/>
      <c r="B410" s="109"/>
      <c r="C410" s="110"/>
      <c r="D410" s="110"/>
      <c r="E410" s="110"/>
      <c r="F410" s="54" t="s">
        <v>17</v>
      </c>
      <c r="G410" s="44">
        <f t="shared" si="135"/>
        <v>0</v>
      </c>
      <c r="H410" s="44">
        <v>0</v>
      </c>
      <c r="I410" s="44">
        <v>0</v>
      </c>
      <c r="J410" s="44">
        <v>0</v>
      </c>
      <c r="K410" s="44">
        <v>0</v>
      </c>
      <c r="L410" s="44">
        <v>0</v>
      </c>
      <c r="M410" s="44">
        <v>0</v>
      </c>
      <c r="N410" s="44">
        <v>0</v>
      </c>
      <c r="O410" s="44">
        <v>0</v>
      </c>
      <c r="P410" s="44">
        <v>0</v>
      </c>
      <c r="Q410" s="44">
        <v>0</v>
      </c>
      <c r="R410" s="81">
        <v>0</v>
      </c>
      <c r="S410" s="44">
        <v>0</v>
      </c>
      <c r="T410" s="44">
        <v>0</v>
      </c>
      <c r="U410" s="106"/>
      <c r="V410" s="106"/>
      <c r="W410" s="106"/>
      <c r="X410" s="106"/>
      <c r="Y410" s="106"/>
      <c r="Z410" s="106"/>
      <c r="AA410" s="106"/>
      <c r="AB410" s="106"/>
      <c r="AC410" s="106"/>
      <c r="AD410" s="106"/>
      <c r="AE410" s="106"/>
      <c r="AF410" s="106"/>
      <c r="AG410" s="106"/>
      <c r="AH410" s="106"/>
      <c r="AI410" s="102"/>
      <c r="AJ410" s="106"/>
      <c r="AK410" s="25"/>
    </row>
    <row r="411" spans="1:37" x14ac:dyDescent="0.25">
      <c r="A411" s="108" t="s">
        <v>86</v>
      </c>
      <c r="B411" s="109" t="s">
        <v>89</v>
      </c>
      <c r="C411" s="110"/>
      <c r="D411" s="110"/>
      <c r="E411" s="110"/>
      <c r="F411" s="54" t="s">
        <v>12</v>
      </c>
      <c r="G411" s="44">
        <f t="shared" si="135"/>
        <v>0</v>
      </c>
      <c r="H411" s="44">
        <f t="shared" ref="H411:T411" si="138">H412+H416</f>
        <v>0</v>
      </c>
      <c r="I411" s="44">
        <f t="shared" si="138"/>
        <v>0</v>
      </c>
      <c r="J411" s="44">
        <f t="shared" si="138"/>
        <v>0</v>
      </c>
      <c r="K411" s="44">
        <f t="shared" si="138"/>
        <v>0</v>
      </c>
      <c r="L411" s="44">
        <f t="shared" si="138"/>
        <v>0</v>
      </c>
      <c r="M411" s="44">
        <f t="shared" si="138"/>
        <v>0</v>
      </c>
      <c r="N411" s="44">
        <f t="shared" si="138"/>
        <v>0</v>
      </c>
      <c r="O411" s="44">
        <f t="shared" si="138"/>
        <v>0</v>
      </c>
      <c r="P411" s="44">
        <f t="shared" si="138"/>
        <v>0</v>
      </c>
      <c r="Q411" s="44">
        <f t="shared" si="138"/>
        <v>0</v>
      </c>
      <c r="R411" s="81">
        <f t="shared" si="138"/>
        <v>0</v>
      </c>
      <c r="S411" s="44">
        <f t="shared" si="138"/>
        <v>0</v>
      </c>
      <c r="T411" s="44">
        <f t="shared" si="138"/>
        <v>0</v>
      </c>
      <c r="U411" s="106" t="s">
        <v>144</v>
      </c>
      <c r="V411" s="106" t="s">
        <v>145</v>
      </c>
      <c r="W411" s="106"/>
      <c r="X411" s="106"/>
      <c r="Y411" s="106"/>
      <c r="Z411" s="106"/>
      <c r="AA411" s="106"/>
      <c r="AB411" s="106"/>
      <c r="AC411" s="106"/>
      <c r="AD411" s="106"/>
      <c r="AE411" s="106"/>
      <c r="AF411" s="106"/>
      <c r="AG411" s="106"/>
      <c r="AH411" s="106"/>
      <c r="AI411" s="113"/>
      <c r="AJ411" s="106"/>
      <c r="AK411" s="25"/>
    </row>
    <row r="412" spans="1:37" ht="30" customHeight="1" x14ac:dyDescent="0.25">
      <c r="A412" s="108"/>
      <c r="B412" s="109"/>
      <c r="C412" s="110"/>
      <c r="D412" s="110"/>
      <c r="E412" s="110"/>
      <c r="F412" s="54" t="s">
        <v>13</v>
      </c>
      <c r="G412" s="44">
        <f t="shared" si="135"/>
        <v>0</v>
      </c>
      <c r="H412" s="44">
        <f t="shared" ref="H412:T412" si="139">SUM(H413:H415)</f>
        <v>0</v>
      </c>
      <c r="I412" s="44">
        <f t="shared" si="139"/>
        <v>0</v>
      </c>
      <c r="J412" s="44">
        <f t="shared" si="139"/>
        <v>0</v>
      </c>
      <c r="K412" s="44">
        <f t="shared" si="139"/>
        <v>0</v>
      </c>
      <c r="L412" s="44">
        <f t="shared" si="139"/>
        <v>0</v>
      </c>
      <c r="M412" s="44">
        <f t="shared" si="139"/>
        <v>0</v>
      </c>
      <c r="N412" s="44">
        <f t="shared" si="139"/>
        <v>0</v>
      </c>
      <c r="O412" s="44">
        <f t="shared" si="139"/>
        <v>0</v>
      </c>
      <c r="P412" s="44">
        <f t="shared" si="139"/>
        <v>0</v>
      </c>
      <c r="Q412" s="44">
        <f t="shared" si="139"/>
        <v>0</v>
      </c>
      <c r="R412" s="81">
        <f t="shared" si="139"/>
        <v>0</v>
      </c>
      <c r="S412" s="44">
        <f t="shared" si="139"/>
        <v>0</v>
      </c>
      <c r="T412" s="44">
        <f t="shared" si="139"/>
        <v>0</v>
      </c>
      <c r="U412" s="106"/>
      <c r="V412" s="106"/>
      <c r="W412" s="106"/>
      <c r="X412" s="106"/>
      <c r="Y412" s="106"/>
      <c r="Z412" s="106"/>
      <c r="AA412" s="106"/>
      <c r="AB412" s="106"/>
      <c r="AC412" s="106"/>
      <c r="AD412" s="106"/>
      <c r="AE412" s="106"/>
      <c r="AF412" s="106"/>
      <c r="AG412" s="106"/>
      <c r="AH412" s="106"/>
      <c r="AI412" s="101"/>
      <c r="AJ412" s="106"/>
      <c r="AK412" s="25"/>
    </row>
    <row r="413" spans="1:37" ht="30" customHeight="1" x14ac:dyDescent="0.25">
      <c r="A413" s="108"/>
      <c r="B413" s="109"/>
      <c r="C413" s="110"/>
      <c r="D413" s="110"/>
      <c r="E413" s="110"/>
      <c r="F413" s="54" t="s">
        <v>14</v>
      </c>
      <c r="G413" s="44">
        <f t="shared" si="135"/>
        <v>0</v>
      </c>
      <c r="H413" s="44">
        <v>0</v>
      </c>
      <c r="I413" s="44">
        <v>0</v>
      </c>
      <c r="J413" s="44">
        <v>0</v>
      </c>
      <c r="K413" s="44">
        <v>0</v>
      </c>
      <c r="L413" s="44">
        <v>0</v>
      </c>
      <c r="M413" s="44">
        <v>0</v>
      </c>
      <c r="N413" s="44">
        <v>0</v>
      </c>
      <c r="O413" s="44">
        <v>0</v>
      </c>
      <c r="P413" s="44">
        <v>0</v>
      </c>
      <c r="Q413" s="44">
        <v>0</v>
      </c>
      <c r="R413" s="81">
        <v>0</v>
      </c>
      <c r="S413" s="44">
        <v>0</v>
      </c>
      <c r="T413" s="44">
        <v>0</v>
      </c>
      <c r="U413" s="106"/>
      <c r="V413" s="106"/>
      <c r="W413" s="106"/>
      <c r="X413" s="106"/>
      <c r="Y413" s="106"/>
      <c r="Z413" s="106"/>
      <c r="AA413" s="106"/>
      <c r="AB413" s="106"/>
      <c r="AC413" s="106"/>
      <c r="AD413" s="106"/>
      <c r="AE413" s="106"/>
      <c r="AF413" s="106"/>
      <c r="AG413" s="106"/>
      <c r="AH413" s="106"/>
      <c r="AI413" s="101"/>
      <c r="AJ413" s="106"/>
      <c r="AK413" s="25"/>
    </row>
    <row r="414" spans="1:37" ht="30" customHeight="1" x14ac:dyDescent="0.25">
      <c r="A414" s="108"/>
      <c r="B414" s="109"/>
      <c r="C414" s="110"/>
      <c r="D414" s="110"/>
      <c r="E414" s="110"/>
      <c r="F414" s="54" t="s">
        <v>15</v>
      </c>
      <c r="G414" s="44">
        <f t="shared" si="135"/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81">
        <v>0</v>
      </c>
      <c r="S414" s="44">
        <v>0</v>
      </c>
      <c r="T414" s="44">
        <v>0</v>
      </c>
      <c r="U414" s="106"/>
      <c r="V414" s="106"/>
      <c r="W414" s="106"/>
      <c r="X414" s="106"/>
      <c r="Y414" s="106"/>
      <c r="Z414" s="106"/>
      <c r="AA414" s="106"/>
      <c r="AB414" s="106"/>
      <c r="AC414" s="106"/>
      <c r="AD414" s="106"/>
      <c r="AE414" s="106"/>
      <c r="AF414" s="106"/>
      <c r="AG414" s="106"/>
      <c r="AH414" s="106"/>
      <c r="AI414" s="101"/>
      <c r="AJ414" s="106"/>
      <c r="AK414" s="25"/>
    </row>
    <row r="415" spans="1:37" ht="30" customHeight="1" x14ac:dyDescent="0.25">
      <c r="A415" s="108"/>
      <c r="B415" s="109"/>
      <c r="C415" s="110"/>
      <c r="D415" s="110"/>
      <c r="E415" s="110"/>
      <c r="F415" s="54" t="s">
        <v>16</v>
      </c>
      <c r="G415" s="44">
        <f t="shared" si="135"/>
        <v>0</v>
      </c>
      <c r="H415" s="44">
        <v>0</v>
      </c>
      <c r="I415" s="44">
        <v>0</v>
      </c>
      <c r="J415" s="44">
        <v>0</v>
      </c>
      <c r="K415" s="44">
        <v>0</v>
      </c>
      <c r="L415" s="44">
        <v>0</v>
      </c>
      <c r="M415" s="44">
        <v>0</v>
      </c>
      <c r="N415" s="44">
        <v>0</v>
      </c>
      <c r="O415" s="44">
        <v>0</v>
      </c>
      <c r="P415" s="44">
        <v>0</v>
      </c>
      <c r="Q415" s="44">
        <v>0</v>
      </c>
      <c r="R415" s="81">
        <v>0</v>
      </c>
      <c r="S415" s="44">
        <v>0</v>
      </c>
      <c r="T415" s="44">
        <v>0</v>
      </c>
      <c r="U415" s="106"/>
      <c r="V415" s="106"/>
      <c r="W415" s="106"/>
      <c r="X415" s="106"/>
      <c r="Y415" s="106"/>
      <c r="Z415" s="106"/>
      <c r="AA415" s="106"/>
      <c r="AB415" s="106"/>
      <c r="AC415" s="106"/>
      <c r="AD415" s="106"/>
      <c r="AE415" s="106"/>
      <c r="AF415" s="106"/>
      <c r="AG415" s="106"/>
      <c r="AH415" s="106"/>
      <c r="AI415" s="101"/>
      <c r="AJ415" s="106"/>
      <c r="AK415" s="25"/>
    </row>
    <row r="416" spans="1:37" x14ac:dyDescent="0.25">
      <c r="A416" s="108"/>
      <c r="B416" s="109"/>
      <c r="C416" s="110"/>
      <c r="D416" s="110"/>
      <c r="E416" s="110"/>
      <c r="F416" s="54" t="s">
        <v>17</v>
      </c>
      <c r="G416" s="44">
        <f t="shared" si="135"/>
        <v>0</v>
      </c>
      <c r="H416" s="44">
        <v>0</v>
      </c>
      <c r="I416" s="44">
        <v>0</v>
      </c>
      <c r="J416" s="44">
        <v>0</v>
      </c>
      <c r="K416" s="44">
        <v>0</v>
      </c>
      <c r="L416" s="44">
        <v>0</v>
      </c>
      <c r="M416" s="44">
        <v>0</v>
      </c>
      <c r="N416" s="44">
        <v>0</v>
      </c>
      <c r="O416" s="44">
        <v>0</v>
      </c>
      <c r="P416" s="44">
        <v>0</v>
      </c>
      <c r="Q416" s="44">
        <v>0</v>
      </c>
      <c r="R416" s="81">
        <v>0</v>
      </c>
      <c r="S416" s="44">
        <v>0</v>
      </c>
      <c r="T416" s="44">
        <v>0</v>
      </c>
      <c r="U416" s="106"/>
      <c r="V416" s="106"/>
      <c r="W416" s="106"/>
      <c r="X416" s="106"/>
      <c r="Y416" s="106"/>
      <c r="Z416" s="106"/>
      <c r="AA416" s="106"/>
      <c r="AB416" s="106"/>
      <c r="AC416" s="106"/>
      <c r="AD416" s="106"/>
      <c r="AE416" s="106"/>
      <c r="AF416" s="106"/>
      <c r="AG416" s="106"/>
      <c r="AH416" s="106"/>
      <c r="AI416" s="102"/>
      <c r="AJ416" s="106"/>
      <c r="AK416" s="25"/>
    </row>
    <row r="417" spans="1:37" s="31" customFormat="1" x14ac:dyDescent="0.25">
      <c r="A417" s="111" t="s">
        <v>114</v>
      </c>
      <c r="B417" s="112" t="s">
        <v>113</v>
      </c>
      <c r="C417" s="99">
        <v>2022</v>
      </c>
      <c r="D417" s="99">
        <v>2026</v>
      </c>
      <c r="E417" s="99" t="s">
        <v>165</v>
      </c>
      <c r="F417" s="55" t="s">
        <v>12</v>
      </c>
      <c r="G417" s="47">
        <f>G423</f>
        <v>1486329.82</v>
      </c>
      <c r="H417" s="47">
        <f t="shared" ref="H417:T422" si="140">H423</f>
        <v>0</v>
      </c>
      <c r="I417" s="47">
        <f t="shared" si="140"/>
        <v>0</v>
      </c>
      <c r="J417" s="47">
        <f t="shared" si="140"/>
        <v>0</v>
      </c>
      <c r="K417" s="47">
        <f t="shared" si="140"/>
        <v>0</v>
      </c>
      <c r="L417" s="47">
        <f t="shared" si="140"/>
        <v>0</v>
      </c>
      <c r="M417" s="47">
        <f t="shared" si="140"/>
        <v>0</v>
      </c>
      <c r="N417" s="47">
        <f t="shared" si="140"/>
        <v>0</v>
      </c>
      <c r="O417" s="47">
        <f t="shared" si="140"/>
        <v>0</v>
      </c>
      <c r="P417" s="47">
        <f t="shared" si="140"/>
        <v>211035.93</v>
      </c>
      <c r="Q417" s="47">
        <f t="shared" si="140"/>
        <v>300371.92</v>
      </c>
      <c r="R417" s="79">
        <f t="shared" si="140"/>
        <v>324973.99</v>
      </c>
      <c r="S417" s="47">
        <f t="shared" si="140"/>
        <v>324973.99</v>
      </c>
      <c r="T417" s="47">
        <f t="shared" si="140"/>
        <v>324973.99</v>
      </c>
      <c r="U417" s="105"/>
      <c r="V417" s="105"/>
      <c r="W417" s="105"/>
      <c r="X417" s="105"/>
      <c r="Y417" s="105"/>
      <c r="Z417" s="105"/>
      <c r="AA417" s="105"/>
      <c r="AB417" s="105"/>
      <c r="AC417" s="105"/>
      <c r="AD417" s="105"/>
      <c r="AE417" s="105"/>
      <c r="AF417" s="105"/>
      <c r="AG417" s="105"/>
      <c r="AH417" s="105"/>
      <c r="AI417" s="107"/>
      <c r="AJ417" s="105"/>
      <c r="AK417" s="32"/>
    </row>
    <row r="418" spans="1:37" s="31" customFormat="1" ht="28.5" x14ac:dyDescent="0.25">
      <c r="A418" s="111"/>
      <c r="B418" s="112"/>
      <c r="C418" s="99"/>
      <c r="D418" s="99"/>
      <c r="E418" s="99"/>
      <c r="F418" s="55" t="s">
        <v>13</v>
      </c>
      <c r="G418" s="47">
        <f t="shared" ref="G418:R422" si="141">G424</f>
        <v>1486329.82</v>
      </c>
      <c r="H418" s="47">
        <f t="shared" si="141"/>
        <v>0</v>
      </c>
      <c r="I418" s="47">
        <f t="shared" si="141"/>
        <v>0</v>
      </c>
      <c r="J418" s="47">
        <f t="shared" si="141"/>
        <v>0</v>
      </c>
      <c r="K418" s="47">
        <f t="shared" si="141"/>
        <v>0</v>
      </c>
      <c r="L418" s="47">
        <f t="shared" si="141"/>
        <v>0</v>
      </c>
      <c r="M418" s="47">
        <f t="shared" si="141"/>
        <v>0</v>
      </c>
      <c r="N418" s="47">
        <f t="shared" si="141"/>
        <v>0</v>
      </c>
      <c r="O418" s="47">
        <f t="shared" si="141"/>
        <v>0</v>
      </c>
      <c r="P418" s="47">
        <f t="shared" si="141"/>
        <v>211035.93</v>
      </c>
      <c r="Q418" s="47">
        <f t="shared" si="141"/>
        <v>300371.92</v>
      </c>
      <c r="R418" s="79">
        <f t="shared" si="141"/>
        <v>324973.99</v>
      </c>
      <c r="S418" s="47">
        <f t="shared" si="140"/>
        <v>324973.99</v>
      </c>
      <c r="T418" s="47">
        <f t="shared" si="140"/>
        <v>324973.99</v>
      </c>
      <c r="U418" s="105"/>
      <c r="V418" s="105"/>
      <c r="W418" s="105"/>
      <c r="X418" s="105"/>
      <c r="Y418" s="105"/>
      <c r="Z418" s="105"/>
      <c r="AA418" s="105"/>
      <c r="AB418" s="105"/>
      <c r="AC418" s="105"/>
      <c r="AD418" s="105"/>
      <c r="AE418" s="105"/>
      <c r="AF418" s="105"/>
      <c r="AG418" s="105"/>
      <c r="AH418" s="105"/>
      <c r="AI418" s="101"/>
      <c r="AJ418" s="105"/>
      <c r="AK418" s="32"/>
    </row>
    <row r="419" spans="1:37" s="31" customFormat="1" ht="28.5" x14ac:dyDescent="0.25">
      <c r="A419" s="111"/>
      <c r="B419" s="112"/>
      <c r="C419" s="99"/>
      <c r="D419" s="99"/>
      <c r="E419" s="99"/>
      <c r="F419" s="55" t="s">
        <v>14</v>
      </c>
      <c r="G419" s="47">
        <f t="shared" si="141"/>
        <v>1486329.82</v>
      </c>
      <c r="H419" s="47">
        <f t="shared" si="141"/>
        <v>0</v>
      </c>
      <c r="I419" s="47">
        <f t="shared" si="141"/>
        <v>0</v>
      </c>
      <c r="J419" s="47">
        <f t="shared" si="141"/>
        <v>0</v>
      </c>
      <c r="K419" s="47">
        <f t="shared" si="141"/>
        <v>0</v>
      </c>
      <c r="L419" s="47">
        <f t="shared" si="141"/>
        <v>0</v>
      </c>
      <c r="M419" s="47">
        <f t="shared" si="141"/>
        <v>0</v>
      </c>
      <c r="N419" s="47">
        <f t="shared" si="141"/>
        <v>0</v>
      </c>
      <c r="O419" s="47">
        <f t="shared" si="141"/>
        <v>0</v>
      </c>
      <c r="P419" s="47">
        <f t="shared" si="141"/>
        <v>211035.93</v>
      </c>
      <c r="Q419" s="47">
        <f t="shared" si="141"/>
        <v>300371.92</v>
      </c>
      <c r="R419" s="79">
        <f t="shared" si="141"/>
        <v>324973.99</v>
      </c>
      <c r="S419" s="47">
        <f t="shared" si="140"/>
        <v>324973.99</v>
      </c>
      <c r="T419" s="47">
        <f t="shared" si="140"/>
        <v>324973.99</v>
      </c>
      <c r="U419" s="105"/>
      <c r="V419" s="105"/>
      <c r="W419" s="105"/>
      <c r="X419" s="105"/>
      <c r="Y419" s="105"/>
      <c r="Z419" s="105"/>
      <c r="AA419" s="105"/>
      <c r="AB419" s="105"/>
      <c r="AC419" s="105"/>
      <c r="AD419" s="105"/>
      <c r="AE419" s="105"/>
      <c r="AF419" s="105"/>
      <c r="AG419" s="105"/>
      <c r="AH419" s="105"/>
      <c r="AI419" s="101"/>
      <c r="AJ419" s="105"/>
      <c r="AK419" s="32"/>
    </row>
    <row r="420" spans="1:37" s="31" customFormat="1" ht="28.5" x14ac:dyDescent="0.25">
      <c r="A420" s="111"/>
      <c r="B420" s="112"/>
      <c r="C420" s="99"/>
      <c r="D420" s="99"/>
      <c r="E420" s="99"/>
      <c r="F420" s="55" t="s">
        <v>15</v>
      </c>
      <c r="G420" s="47">
        <f t="shared" si="141"/>
        <v>0</v>
      </c>
      <c r="H420" s="47">
        <f t="shared" si="141"/>
        <v>0</v>
      </c>
      <c r="I420" s="47">
        <f t="shared" si="141"/>
        <v>0</v>
      </c>
      <c r="J420" s="47">
        <f t="shared" si="141"/>
        <v>0</v>
      </c>
      <c r="K420" s="47">
        <f t="shared" si="141"/>
        <v>0</v>
      </c>
      <c r="L420" s="47">
        <f t="shared" si="141"/>
        <v>0</v>
      </c>
      <c r="M420" s="47">
        <f t="shared" si="141"/>
        <v>0</v>
      </c>
      <c r="N420" s="47">
        <f t="shared" si="141"/>
        <v>0</v>
      </c>
      <c r="O420" s="47">
        <f t="shared" si="141"/>
        <v>0</v>
      </c>
      <c r="P420" s="47">
        <f t="shared" si="141"/>
        <v>0</v>
      </c>
      <c r="Q420" s="47">
        <f t="shared" si="141"/>
        <v>0</v>
      </c>
      <c r="R420" s="79">
        <f t="shared" si="141"/>
        <v>0</v>
      </c>
      <c r="S420" s="47">
        <f t="shared" si="140"/>
        <v>0</v>
      </c>
      <c r="T420" s="47">
        <f t="shared" si="140"/>
        <v>0</v>
      </c>
      <c r="U420" s="105"/>
      <c r="V420" s="105"/>
      <c r="W420" s="105"/>
      <c r="X420" s="105"/>
      <c r="Y420" s="105"/>
      <c r="Z420" s="105"/>
      <c r="AA420" s="105"/>
      <c r="AB420" s="105"/>
      <c r="AC420" s="105"/>
      <c r="AD420" s="105"/>
      <c r="AE420" s="105"/>
      <c r="AF420" s="105"/>
      <c r="AG420" s="105"/>
      <c r="AH420" s="105"/>
      <c r="AI420" s="101"/>
      <c r="AJ420" s="105"/>
      <c r="AK420" s="32"/>
    </row>
    <row r="421" spans="1:37" s="31" customFormat="1" ht="28.5" x14ac:dyDescent="0.25">
      <c r="A421" s="111"/>
      <c r="B421" s="112"/>
      <c r="C421" s="99"/>
      <c r="D421" s="99"/>
      <c r="E421" s="99"/>
      <c r="F421" s="55" t="s">
        <v>16</v>
      </c>
      <c r="G421" s="47">
        <f t="shared" si="141"/>
        <v>0</v>
      </c>
      <c r="H421" s="47">
        <f t="shared" si="141"/>
        <v>0</v>
      </c>
      <c r="I421" s="47">
        <f t="shared" si="141"/>
        <v>0</v>
      </c>
      <c r="J421" s="47">
        <f t="shared" si="141"/>
        <v>0</v>
      </c>
      <c r="K421" s="47">
        <f t="shared" si="141"/>
        <v>0</v>
      </c>
      <c r="L421" s="47">
        <f t="shared" si="141"/>
        <v>0</v>
      </c>
      <c r="M421" s="47">
        <f t="shared" si="141"/>
        <v>0</v>
      </c>
      <c r="N421" s="47">
        <f t="shared" si="141"/>
        <v>0</v>
      </c>
      <c r="O421" s="47">
        <f t="shared" si="141"/>
        <v>0</v>
      </c>
      <c r="P421" s="47">
        <f t="shared" si="141"/>
        <v>0</v>
      </c>
      <c r="Q421" s="47">
        <f t="shared" si="141"/>
        <v>0</v>
      </c>
      <c r="R421" s="79">
        <f t="shared" si="141"/>
        <v>0</v>
      </c>
      <c r="S421" s="47">
        <f t="shared" si="140"/>
        <v>0</v>
      </c>
      <c r="T421" s="47">
        <f t="shared" si="140"/>
        <v>0</v>
      </c>
      <c r="U421" s="105"/>
      <c r="V421" s="105"/>
      <c r="W421" s="105"/>
      <c r="X421" s="105"/>
      <c r="Y421" s="105"/>
      <c r="Z421" s="105"/>
      <c r="AA421" s="105"/>
      <c r="AB421" s="105"/>
      <c r="AC421" s="105"/>
      <c r="AD421" s="105"/>
      <c r="AE421" s="105"/>
      <c r="AF421" s="105"/>
      <c r="AG421" s="105"/>
      <c r="AH421" s="105"/>
      <c r="AI421" s="101"/>
      <c r="AJ421" s="105"/>
      <c r="AK421" s="32"/>
    </row>
    <row r="422" spans="1:37" s="31" customFormat="1" ht="76.5" customHeight="1" x14ac:dyDescent="0.25">
      <c r="A422" s="111"/>
      <c r="B422" s="112"/>
      <c r="C422" s="99"/>
      <c r="D422" s="99"/>
      <c r="E422" s="99"/>
      <c r="F422" s="55" t="s">
        <v>17</v>
      </c>
      <c r="G422" s="47">
        <f t="shared" si="141"/>
        <v>0</v>
      </c>
      <c r="H422" s="47">
        <f t="shared" si="141"/>
        <v>0</v>
      </c>
      <c r="I422" s="47">
        <f t="shared" si="141"/>
        <v>0</v>
      </c>
      <c r="J422" s="47">
        <f t="shared" si="141"/>
        <v>0</v>
      </c>
      <c r="K422" s="47">
        <f t="shared" si="141"/>
        <v>0</v>
      </c>
      <c r="L422" s="47">
        <f t="shared" si="141"/>
        <v>0</v>
      </c>
      <c r="M422" s="47">
        <f t="shared" si="141"/>
        <v>0</v>
      </c>
      <c r="N422" s="47">
        <f t="shared" si="141"/>
        <v>0</v>
      </c>
      <c r="O422" s="47">
        <f t="shared" si="141"/>
        <v>0</v>
      </c>
      <c r="P422" s="47">
        <f t="shared" si="141"/>
        <v>0</v>
      </c>
      <c r="Q422" s="47">
        <f t="shared" si="141"/>
        <v>0</v>
      </c>
      <c r="R422" s="79">
        <f t="shared" si="141"/>
        <v>0</v>
      </c>
      <c r="S422" s="47">
        <f t="shared" si="140"/>
        <v>0</v>
      </c>
      <c r="T422" s="47">
        <f t="shared" si="140"/>
        <v>0</v>
      </c>
      <c r="U422" s="105"/>
      <c r="V422" s="105"/>
      <c r="W422" s="105"/>
      <c r="X422" s="105"/>
      <c r="Y422" s="105"/>
      <c r="Z422" s="105"/>
      <c r="AA422" s="105"/>
      <c r="AB422" s="105"/>
      <c r="AC422" s="105"/>
      <c r="AD422" s="105"/>
      <c r="AE422" s="105"/>
      <c r="AF422" s="105"/>
      <c r="AG422" s="105"/>
      <c r="AH422" s="105"/>
      <c r="AI422" s="102"/>
      <c r="AJ422" s="105"/>
      <c r="AK422" s="32"/>
    </row>
    <row r="423" spans="1:37" x14ac:dyDescent="0.25">
      <c r="A423" s="108" t="s">
        <v>115</v>
      </c>
      <c r="B423" s="109" t="s">
        <v>116</v>
      </c>
      <c r="C423" s="110">
        <v>2022</v>
      </c>
      <c r="D423" s="110">
        <v>2026</v>
      </c>
      <c r="E423" s="110"/>
      <c r="F423" s="54" t="s">
        <v>12</v>
      </c>
      <c r="G423" s="44">
        <f t="shared" ref="G423:G428" si="142">SUM(H423:T423)</f>
        <v>1486329.82</v>
      </c>
      <c r="H423" s="44">
        <f t="shared" ref="H423:T423" si="143">H424+H428</f>
        <v>0</v>
      </c>
      <c r="I423" s="44">
        <f t="shared" si="143"/>
        <v>0</v>
      </c>
      <c r="J423" s="44">
        <f t="shared" si="143"/>
        <v>0</v>
      </c>
      <c r="K423" s="44">
        <f t="shared" si="143"/>
        <v>0</v>
      </c>
      <c r="L423" s="44">
        <f t="shared" si="143"/>
        <v>0</v>
      </c>
      <c r="M423" s="44">
        <f t="shared" si="143"/>
        <v>0</v>
      </c>
      <c r="N423" s="44">
        <f t="shared" si="143"/>
        <v>0</v>
      </c>
      <c r="O423" s="44">
        <f t="shared" si="143"/>
        <v>0</v>
      </c>
      <c r="P423" s="44">
        <f t="shared" si="143"/>
        <v>211035.93</v>
      </c>
      <c r="Q423" s="44">
        <f t="shared" si="143"/>
        <v>300371.92</v>
      </c>
      <c r="R423" s="81">
        <f t="shared" si="143"/>
        <v>324973.99</v>
      </c>
      <c r="S423" s="44">
        <f t="shared" si="143"/>
        <v>324973.99</v>
      </c>
      <c r="T423" s="44">
        <f t="shared" si="143"/>
        <v>324973.99</v>
      </c>
      <c r="U423" s="106" t="s">
        <v>144</v>
      </c>
      <c r="V423" s="106" t="s">
        <v>145</v>
      </c>
      <c r="W423" s="106"/>
      <c r="X423" s="106"/>
      <c r="Y423" s="106"/>
      <c r="Z423" s="106"/>
      <c r="AA423" s="106"/>
      <c r="AB423" s="106"/>
      <c r="AC423" s="106"/>
      <c r="AD423" s="106"/>
      <c r="AE423" s="106"/>
      <c r="AF423" s="106">
        <v>100</v>
      </c>
      <c r="AG423" s="106">
        <v>100</v>
      </c>
      <c r="AH423" s="106">
        <v>100</v>
      </c>
      <c r="AI423" s="113"/>
      <c r="AJ423" s="106"/>
      <c r="AK423" s="25"/>
    </row>
    <row r="424" spans="1:37" ht="30" x14ac:dyDescent="0.25">
      <c r="A424" s="108"/>
      <c r="B424" s="109"/>
      <c r="C424" s="110"/>
      <c r="D424" s="110"/>
      <c r="E424" s="110"/>
      <c r="F424" s="54" t="s">
        <v>13</v>
      </c>
      <c r="G424" s="44">
        <f t="shared" si="142"/>
        <v>1486329.82</v>
      </c>
      <c r="H424" s="44">
        <f t="shared" ref="H424:T424" si="144">SUM(H425:H427)</f>
        <v>0</v>
      </c>
      <c r="I424" s="44">
        <f t="shared" si="144"/>
        <v>0</v>
      </c>
      <c r="J424" s="44">
        <f t="shared" si="144"/>
        <v>0</v>
      </c>
      <c r="K424" s="44">
        <f t="shared" si="144"/>
        <v>0</v>
      </c>
      <c r="L424" s="44">
        <f t="shared" si="144"/>
        <v>0</v>
      </c>
      <c r="M424" s="44">
        <f t="shared" si="144"/>
        <v>0</v>
      </c>
      <c r="N424" s="44">
        <f t="shared" si="144"/>
        <v>0</v>
      </c>
      <c r="O424" s="44">
        <f t="shared" si="144"/>
        <v>0</v>
      </c>
      <c r="P424" s="44">
        <f t="shared" si="144"/>
        <v>211035.93</v>
      </c>
      <c r="Q424" s="44">
        <f t="shared" si="144"/>
        <v>300371.92</v>
      </c>
      <c r="R424" s="81">
        <f t="shared" si="144"/>
        <v>324973.99</v>
      </c>
      <c r="S424" s="44">
        <f t="shared" si="144"/>
        <v>324973.99</v>
      </c>
      <c r="T424" s="44">
        <f t="shared" si="144"/>
        <v>324973.99</v>
      </c>
      <c r="U424" s="106"/>
      <c r="V424" s="106"/>
      <c r="W424" s="106"/>
      <c r="X424" s="106"/>
      <c r="Y424" s="106"/>
      <c r="Z424" s="106"/>
      <c r="AA424" s="106"/>
      <c r="AB424" s="106"/>
      <c r="AC424" s="106"/>
      <c r="AD424" s="106"/>
      <c r="AE424" s="106"/>
      <c r="AF424" s="106"/>
      <c r="AG424" s="106"/>
      <c r="AH424" s="106"/>
      <c r="AI424" s="101"/>
      <c r="AJ424" s="106"/>
      <c r="AK424" s="25"/>
    </row>
    <row r="425" spans="1:37" ht="30" x14ac:dyDescent="0.25">
      <c r="A425" s="108"/>
      <c r="B425" s="109"/>
      <c r="C425" s="110"/>
      <c r="D425" s="110"/>
      <c r="E425" s="110"/>
      <c r="F425" s="54" t="s">
        <v>14</v>
      </c>
      <c r="G425" s="44">
        <f t="shared" si="142"/>
        <v>1486329.82</v>
      </c>
      <c r="H425" s="44">
        <v>0</v>
      </c>
      <c r="I425" s="44">
        <v>0</v>
      </c>
      <c r="J425" s="44">
        <v>0</v>
      </c>
      <c r="K425" s="44">
        <v>0</v>
      </c>
      <c r="L425" s="44">
        <v>0</v>
      </c>
      <c r="M425" s="44">
        <v>0</v>
      </c>
      <c r="N425" s="44">
        <v>0</v>
      </c>
      <c r="O425" s="44">
        <v>0</v>
      </c>
      <c r="P425" s="44">
        <v>211035.93</v>
      </c>
      <c r="Q425" s="44">
        <v>300371.92</v>
      </c>
      <c r="R425" s="81">
        <v>324973.99</v>
      </c>
      <c r="S425" s="44">
        <v>324973.99</v>
      </c>
      <c r="T425" s="44">
        <v>324973.99</v>
      </c>
      <c r="U425" s="106"/>
      <c r="V425" s="106"/>
      <c r="W425" s="106"/>
      <c r="X425" s="106"/>
      <c r="Y425" s="106"/>
      <c r="Z425" s="106"/>
      <c r="AA425" s="106"/>
      <c r="AB425" s="106"/>
      <c r="AC425" s="106"/>
      <c r="AD425" s="106"/>
      <c r="AE425" s="106"/>
      <c r="AF425" s="106"/>
      <c r="AG425" s="106"/>
      <c r="AH425" s="106"/>
      <c r="AI425" s="101"/>
      <c r="AJ425" s="106"/>
      <c r="AK425" s="25"/>
    </row>
    <row r="426" spans="1:37" ht="30" x14ac:dyDescent="0.25">
      <c r="A426" s="108"/>
      <c r="B426" s="109"/>
      <c r="C426" s="110"/>
      <c r="D426" s="110"/>
      <c r="E426" s="110"/>
      <c r="F426" s="54" t="s">
        <v>15</v>
      </c>
      <c r="G426" s="44">
        <f t="shared" si="142"/>
        <v>0</v>
      </c>
      <c r="H426" s="44">
        <v>0</v>
      </c>
      <c r="I426" s="44">
        <v>0</v>
      </c>
      <c r="J426" s="44">
        <v>0</v>
      </c>
      <c r="K426" s="44">
        <v>0</v>
      </c>
      <c r="L426" s="44">
        <v>0</v>
      </c>
      <c r="M426" s="44">
        <v>0</v>
      </c>
      <c r="N426" s="44">
        <v>0</v>
      </c>
      <c r="O426" s="44">
        <v>0</v>
      </c>
      <c r="P426" s="44">
        <v>0</v>
      </c>
      <c r="Q426" s="44">
        <v>0</v>
      </c>
      <c r="R426" s="81">
        <v>0</v>
      </c>
      <c r="S426" s="44">
        <v>0</v>
      </c>
      <c r="T426" s="44">
        <v>0</v>
      </c>
      <c r="U426" s="106"/>
      <c r="V426" s="106"/>
      <c r="W426" s="106"/>
      <c r="X426" s="106"/>
      <c r="Y426" s="106"/>
      <c r="Z426" s="106"/>
      <c r="AA426" s="106"/>
      <c r="AB426" s="106"/>
      <c r="AC426" s="106"/>
      <c r="AD426" s="106"/>
      <c r="AE426" s="106"/>
      <c r="AF426" s="106"/>
      <c r="AG426" s="106"/>
      <c r="AH426" s="106"/>
      <c r="AI426" s="101"/>
      <c r="AJ426" s="106"/>
      <c r="AK426" s="25"/>
    </row>
    <row r="427" spans="1:37" ht="30" x14ac:dyDescent="0.25">
      <c r="A427" s="108"/>
      <c r="B427" s="109"/>
      <c r="C427" s="110"/>
      <c r="D427" s="110"/>
      <c r="E427" s="110"/>
      <c r="F427" s="54" t="s">
        <v>16</v>
      </c>
      <c r="G427" s="44">
        <f t="shared" si="142"/>
        <v>0</v>
      </c>
      <c r="H427" s="44">
        <v>0</v>
      </c>
      <c r="I427" s="44">
        <v>0</v>
      </c>
      <c r="J427" s="44">
        <v>0</v>
      </c>
      <c r="K427" s="44">
        <v>0</v>
      </c>
      <c r="L427" s="44">
        <v>0</v>
      </c>
      <c r="M427" s="44">
        <v>0</v>
      </c>
      <c r="N427" s="44">
        <v>0</v>
      </c>
      <c r="O427" s="44">
        <v>0</v>
      </c>
      <c r="P427" s="44">
        <v>0</v>
      </c>
      <c r="Q427" s="44">
        <v>0</v>
      </c>
      <c r="R427" s="81">
        <v>0</v>
      </c>
      <c r="S427" s="44">
        <v>0</v>
      </c>
      <c r="T427" s="44">
        <v>0</v>
      </c>
      <c r="U427" s="106"/>
      <c r="V427" s="106"/>
      <c r="W427" s="106"/>
      <c r="X427" s="106"/>
      <c r="Y427" s="106"/>
      <c r="Z427" s="106"/>
      <c r="AA427" s="106"/>
      <c r="AB427" s="106"/>
      <c r="AC427" s="106"/>
      <c r="AD427" s="106"/>
      <c r="AE427" s="106"/>
      <c r="AF427" s="106"/>
      <c r="AG427" s="106"/>
      <c r="AH427" s="106"/>
      <c r="AI427" s="101"/>
      <c r="AJ427" s="106"/>
      <c r="AK427" s="25"/>
    </row>
    <row r="428" spans="1:37" x14ac:dyDescent="0.25">
      <c r="A428" s="108"/>
      <c r="B428" s="109"/>
      <c r="C428" s="110"/>
      <c r="D428" s="110"/>
      <c r="E428" s="110"/>
      <c r="F428" s="54" t="s">
        <v>17</v>
      </c>
      <c r="G428" s="44">
        <f t="shared" si="142"/>
        <v>0</v>
      </c>
      <c r="H428" s="44">
        <v>0</v>
      </c>
      <c r="I428" s="44">
        <v>0</v>
      </c>
      <c r="J428" s="44">
        <v>0</v>
      </c>
      <c r="K428" s="44">
        <v>0</v>
      </c>
      <c r="L428" s="44">
        <v>0</v>
      </c>
      <c r="M428" s="44">
        <v>0</v>
      </c>
      <c r="N428" s="44">
        <v>0</v>
      </c>
      <c r="O428" s="44">
        <v>0</v>
      </c>
      <c r="P428" s="44">
        <v>0</v>
      </c>
      <c r="Q428" s="44">
        <v>0</v>
      </c>
      <c r="R428" s="81">
        <v>0</v>
      </c>
      <c r="S428" s="44">
        <v>0</v>
      </c>
      <c r="T428" s="44">
        <v>0</v>
      </c>
      <c r="U428" s="106"/>
      <c r="V428" s="106"/>
      <c r="W428" s="106"/>
      <c r="X428" s="106"/>
      <c r="Y428" s="106"/>
      <c r="Z428" s="106"/>
      <c r="AA428" s="106"/>
      <c r="AB428" s="106"/>
      <c r="AC428" s="106"/>
      <c r="AD428" s="106"/>
      <c r="AE428" s="106"/>
      <c r="AF428" s="106"/>
      <c r="AG428" s="106"/>
      <c r="AH428" s="106"/>
      <c r="AI428" s="102"/>
      <c r="AJ428" s="106"/>
      <c r="AK428" s="25"/>
    </row>
    <row r="429" spans="1:37" s="31" customFormat="1" x14ac:dyDescent="0.25">
      <c r="A429" s="111" t="s">
        <v>117</v>
      </c>
      <c r="B429" s="112" t="s">
        <v>119</v>
      </c>
      <c r="C429" s="99">
        <v>2021</v>
      </c>
      <c r="D429" s="99">
        <v>2026</v>
      </c>
      <c r="E429" s="99" t="s">
        <v>165</v>
      </c>
      <c r="F429" s="55" t="s">
        <v>12</v>
      </c>
      <c r="G429" s="47">
        <f>G435</f>
        <v>182892</v>
      </c>
      <c r="H429" s="47">
        <f t="shared" ref="H429:T434" si="145">H435</f>
        <v>0</v>
      </c>
      <c r="I429" s="47">
        <f t="shared" si="145"/>
        <v>0</v>
      </c>
      <c r="J429" s="47">
        <f t="shared" si="145"/>
        <v>0</v>
      </c>
      <c r="K429" s="47">
        <f t="shared" si="145"/>
        <v>0</v>
      </c>
      <c r="L429" s="47">
        <f t="shared" si="145"/>
        <v>0</v>
      </c>
      <c r="M429" s="47">
        <f t="shared" si="145"/>
        <v>0</v>
      </c>
      <c r="N429" s="47">
        <f t="shared" si="145"/>
        <v>0</v>
      </c>
      <c r="O429" s="47">
        <f t="shared" si="145"/>
        <v>24300</v>
      </c>
      <c r="P429" s="47">
        <f t="shared" si="145"/>
        <v>24300</v>
      </c>
      <c r="Q429" s="47">
        <f t="shared" si="145"/>
        <v>24300</v>
      </c>
      <c r="R429" s="79">
        <f t="shared" si="145"/>
        <v>36664</v>
      </c>
      <c r="S429" s="47">
        <f t="shared" si="145"/>
        <v>36664</v>
      </c>
      <c r="T429" s="47">
        <f t="shared" si="145"/>
        <v>36664</v>
      </c>
      <c r="U429" s="105"/>
      <c r="V429" s="105"/>
      <c r="W429" s="105"/>
      <c r="X429" s="105"/>
      <c r="Y429" s="105"/>
      <c r="Z429" s="105"/>
      <c r="AA429" s="105"/>
      <c r="AB429" s="105"/>
      <c r="AC429" s="105"/>
      <c r="AD429" s="105"/>
      <c r="AE429" s="105"/>
      <c r="AF429" s="105"/>
      <c r="AG429" s="105"/>
      <c r="AH429" s="105"/>
      <c r="AI429" s="107"/>
      <c r="AJ429" s="105"/>
      <c r="AK429" s="32"/>
    </row>
    <row r="430" spans="1:37" s="31" customFormat="1" ht="28.5" x14ac:dyDescent="0.25">
      <c r="A430" s="111"/>
      <c r="B430" s="112"/>
      <c r="C430" s="99"/>
      <c r="D430" s="99"/>
      <c r="E430" s="99"/>
      <c r="F430" s="55" t="s">
        <v>13</v>
      </c>
      <c r="G430" s="47">
        <f t="shared" ref="G430:R434" si="146">G436</f>
        <v>182892</v>
      </c>
      <c r="H430" s="47">
        <f t="shared" si="146"/>
        <v>0</v>
      </c>
      <c r="I430" s="47">
        <f t="shared" si="146"/>
        <v>0</v>
      </c>
      <c r="J430" s="47">
        <f t="shared" si="146"/>
        <v>0</v>
      </c>
      <c r="K430" s="47">
        <f t="shared" si="146"/>
        <v>0</v>
      </c>
      <c r="L430" s="47">
        <f t="shared" si="146"/>
        <v>0</v>
      </c>
      <c r="M430" s="47">
        <f t="shared" si="146"/>
        <v>0</v>
      </c>
      <c r="N430" s="47">
        <f t="shared" si="146"/>
        <v>0</v>
      </c>
      <c r="O430" s="47">
        <f t="shared" si="146"/>
        <v>24300</v>
      </c>
      <c r="P430" s="47">
        <f t="shared" si="146"/>
        <v>24300</v>
      </c>
      <c r="Q430" s="47">
        <f t="shared" si="146"/>
        <v>24300</v>
      </c>
      <c r="R430" s="79">
        <f t="shared" si="146"/>
        <v>36664</v>
      </c>
      <c r="S430" s="47">
        <f t="shared" si="145"/>
        <v>36664</v>
      </c>
      <c r="T430" s="47">
        <f t="shared" si="145"/>
        <v>36664</v>
      </c>
      <c r="U430" s="105"/>
      <c r="V430" s="105"/>
      <c r="W430" s="105"/>
      <c r="X430" s="105"/>
      <c r="Y430" s="105"/>
      <c r="Z430" s="105"/>
      <c r="AA430" s="105"/>
      <c r="AB430" s="105"/>
      <c r="AC430" s="105"/>
      <c r="AD430" s="105"/>
      <c r="AE430" s="105"/>
      <c r="AF430" s="105"/>
      <c r="AG430" s="105"/>
      <c r="AH430" s="105"/>
      <c r="AI430" s="101"/>
      <c r="AJ430" s="105"/>
      <c r="AK430" s="32"/>
    </row>
    <row r="431" spans="1:37" s="31" customFormat="1" ht="28.5" x14ac:dyDescent="0.25">
      <c r="A431" s="111"/>
      <c r="B431" s="112"/>
      <c r="C431" s="99"/>
      <c r="D431" s="99"/>
      <c r="E431" s="99"/>
      <c r="F431" s="55" t="s">
        <v>14</v>
      </c>
      <c r="G431" s="47">
        <f t="shared" si="146"/>
        <v>182892</v>
      </c>
      <c r="H431" s="47">
        <f t="shared" si="146"/>
        <v>0</v>
      </c>
      <c r="I431" s="47">
        <f t="shared" si="146"/>
        <v>0</v>
      </c>
      <c r="J431" s="47">
        <f t="shared" si="146"/>
        <v>0</v>
      </c>
      <c r="K431" s="47">
        <f t="shared" si="146"/>
        <v>0</v>
      </c>
      <c r="L431" s="47">
        <f t="shared" si="146"/>
        <v>0</v>
      </c>
      <c r="M431" s="47">
        <f t="shared" si="146"/>
        <v>0</v>
      </c>
      <c r="N431" s="47">
        <f t="shared" si="146"/>
        <v>0</v>
      </c>
      <c r="O431" s="47">
        <f t="shared" si="146"/>
        <v>24300</v>
      </c>
      <c r="P431" s="47">
        <f t="shared" si="146"/>
        <v>24300</v>
      </c>
      <c r="Q431" s="47">
        <f t="shared" si="146"/>
        <v>24300</v>
      </c>
      <c r="R431" s="79">
        <f t="shared" si="146"/>
        <v>36664</v>
      </c>
      <c r="S431" s="47">
        <f t="shared" si="145"/>
        <v>36664</v>
      </c>
      <c r="T431" s="47">
        <f t="shared" si="145"/>
        <v>36664</v>
      </c>
      <c r="U431" s="105"/>
      <c r="V431" s="105"/>
      <c r="W431" s="105"/>
      <c r="X431" s="105"/>
      <c r="Y431" s="105"/>
      <c r="Z431" s="105"/>
      <c r="AA431" s="105"/>
      <c r="AB431" s="105"/>
      <c r="AC431" s="105"/>
      <c r="AD431" s="105"/>
      <c r="AE431" s="105"/>
      <c r="AF431" s="105"/>
      <c r="AG431" s="105"/>
      <c r="AH431" s="105"/>
      <c r="AI431" s="101"/>
      <c r="AJ431" s="105"/>
      <c r="AK431" s="32"/>
    </row>
    <row r="432" spans="1:37" s="31" customFormat="1" ht="28.5" x14ac:dyDescent="0.25">
      <c r="A432" s="111"/>
      <c r="B432" s="112"/>
      <c r="C432" s="99"/>
      <c r="D432" s="99"/>
      <c r="E432" s="99"/>
      <c r="F432" s="55" t="s">
        <v>15</v>
      </c>
      <c r="G432" s="47">
        <f t="shared" si="146"/>
        <v>0</v>
      </c>
      <c r="H432" s="47">
        <f t="shared" si="146"/>
        <v>0</v>
      </c>
      <c r="I432" s="47">
        <f t="shared" si="146"/>
        <v>0</v>
      </c>
      <c r="J432" s="47">
        <f t="shared" si="146"/>
        <v>0</v>
      </c>
      <c r="K432" s="47">
        <f t="shared" si="146"/>
        <v>0</v>
      </c>
      <c r="L432" s="47">
        <f t="shared" si="146"/>
        <v>0</v>
      </c>
      <c r="M432" s="47">
        <f t="shared" si="146"/>
        <v>0</v>
      </c>
      <c r="N432" s="47">
        <f t="shared" si="146"/>
        <v>0</v>
      </c>
      <c r="O432" s="47">
        <f t="shared" si="146"/>
        <v>0</v>
      </c>
      <c r="P432" s="47">
        <f t="shared" si="146"/>
        <v>0</v>
      </c>
      <c r="Q432" s="47">
        <f t="shared" si="146"/>
        <v>0</v>
      </c>
      <c r="R432" s="79">
        <f t="shared" si="146"/>
        <v>0</v>
      </c>
      <c r="S432" s="47">
        <f t="shared" si="145"/>
        <v>0</v>
      </c>
      <c r="T432" s="47">
        <f t="shared" si="145"/>
        <v>0</v>
      </c>
      <c r="U432" s="105"/>
      <c r="V432" s="105"/>
      <c r="W432" s="105"/>
      <c r="X432" s="105"/>
      <c r="Y432" s="105"/>
      <c r="Z432" s="105"/>
      <c r="AA432" s="105"/>
      <c r="AB432" s="105"/>
      <c r="AC432" s="105"/>
      <c r="AD432" s="105"/>
      <c r="AE432" s="105"/>
      <c r="AF432" s="105"/>
      <c r="AG432" s="105"/>
      <c r="AH432" s="105"/>
      <c r="AI432" s="101"/>
      <c r="AJ432" s="105"/>
      <c r="AK432" s="32"/>
    </row>
    <row r="433" spans="1:37" s="31" customFormat="1" ht="28.5" x14ac:dyDescent="0.25">
      <c r="A433" s="111"/>
      <c r="B433" s="112"/>
      <c r="C433" s="99"/>
      <c r="D433" s="99"/>
      <c r="E433" s="99"/>
      <c r="F433" s="55" t="s">
        <v>16</v>
      </c>
      <c r="G433" s="47">
        <f t="shared" si="146"/>
        <v>0</v>
      </c>
      <c r="H433" s="47">
        <f t="shared" si="146"/>
        <v>0</v>
      </c>
      <c r="I433" s="47">
        <f t="shared" si="146"/>
        <v>0</v>
      </c>
      <c r="J433" s="47">
        <f t="shared" si="146"/>
        <v>0</v>
      </c>
      <c r="K433" s="47">
        <f t="shared" si="146"/>
        <v>0</v>
      </c>
      <c r="L433" s="47">
        <f t="shared" si="146"/>
        <v>0</v>
      </c>
      <c r="M433" s="47">
        <f t="shared" si="146"/>
        <v>0</v>
      </c>
      <c r="N433" s="47">
        <f t="shared" si="146"/>
        <v>0</v>
      </c>
      <c r="O433" s="47">
        <f t="shared" si="146"/>
        <v>0</v>
      </c>
      <c r="P433" s="47">
        <f t="shared" si="146"/>
        <v>0</v>
      </c>
      <c r="Q433" s="47">
        <f t="shared" si="146"/>
        <v>0</v>
      </c>
      <c r="R433" s="79">
        <f t="shared" si="146"/>
        <v>0</v>
      </c>
      <c r="S433" s="47">
        <f t="shared" si="145"/>
        <v>0</v>
      </c>
      <c r="T433" s="47">
        <f t="shared" si="145"/>
        <v>0</v>
      </c>
      <c r="U433" s="105"/>
      <c r="V433" s="105"/>
      <c r="W433" s="105"/>
      <c r="X433" s="105"/>
      <c r="Y433" s="105"/>
      <c r="Z433" s="105"/>
      <c r="AA433" s="105"/>
      <c r="AB433" s="105"/>
      <c r="AC433" s="105"/>
      <c r="AD433" s="105"/>
      <c r="AE433" s="105"/>
      <c r="AF433" s="105"/>
      <c r="AG433" s="105"/>
      <c r="AH433" s="105"/>
      <c r="AI433" s="101"/>
      <c r="AJ433" s="105"/>
      <c r="AK433" s="32"/>
    </row>
    <row r="434" spans="1:37" s="31" customFormat="1" ht="129" customHeight="1" x14ac:dyDescent="0.25">
      <c r="A434" s="111"/>
      <c r="B434" s="112"/>
      <c r="C434" s="99"/>
      <c r="D434" s="99"/>
      <c r="E434" s="99"/>
      <c r="F434" s="55" t="s">
        <v>17</v>
      </c>
      <c r="G434" s="47">
        <f t="shared" si="146"/>
        <v>0</v>
      </c>
      <c r="H434" s="47">
        <f t="shared" si="146"/>
        <v>0</v>
      </c>
      <c r="I434" s="47">
        <f t="shared" si="146"/>
        <v>0</v>
      </c>
      <c r="J434" s="47">
        <f t="shared" si="146"/>
        <v>0</v>
      </c>
      <c r="K434" s="47">
        <f t="shared" si="146"/>
        <v>0</v>
      </c>
      <c r="L434" s="47">
        <f t="shared" si="146"/>
        <v>0</v>
      </c>
      <c r="M434" s="47">
        <f t="shared" si="146"/>
        <v>0</v>
      </c>
      <c r="N434" s="47">
        <f t="shared" si="146"/>
        <v>0</v>
      </c>
      <c r="O434" s="47">
        <f t="shared" si="146"/>
        <v>0</v>
      </c>
      <c r="P434" s="47">
        <f t="shared" si="146"/>
        <v>0</v>
      </c>
      <c r="Q434" s="47">
        <f t="shared" si="146"/>
        <v>0</v>
      </c>
      <c r="R434" s="79">
        <f t="shared" si="146"/>
        <v>0</v>
      </c>
      <c r="S434" s="47">
        <f t="shared" si="145"/>
        <v>0</v>
      </c>
      <c r="T434" s="47">
        <f t="shared" si="145"/>
        <v>0</v>
      </c>
      <c r="U434" s="105"/>
      <c r="V434" s="105"/>
      <c r="W434" s="105"/>
      <c r="X434" s="105"/>
      <c r="Y434" s="105"/>
      <c r="Z434" s="105"/>
      <c r="AA434" s="105"/>
      <c r="AB434" s="105"/>
      <c r="AC434" s="105"/>
      <c r="AD434" s="105"/>
      <c r="AE434" s="105"/>
      <c r="AF434" s="105"/>
      <c r="AG434" s="105"/>
      <c r="AH434" s="105"/>
      <c r="AI434" s="102"/>
      <c r="AJ434" s="105"/>
      <c r="AK434" s="32"/>
    </row>
    <row r="435" spans="1:37" x14ac:dyDescent="0.25">
      <c r="A435" s="108" t="s">
        <v>118</v>
      </c>
      <c r="B435" s="109" t="s">
        <v>120</v>
      </c>
      <c r="C435" s="110">
        <v>2021</v>
      </c>
      <c r="D435" s="110">
        <v>2026</v>
      </c>
      <c r="E435" s="110"/>
      <c r="F435" s="54" t="s">
        <v>12</v>
      </c>
      <c r="G435" s="44">
        <f t="shared" ref="G435:G440" si="147">SUM(H435:T435)</f>
        <v>182892</v>
      </c>
      <c r="H435" s="44">
        <f t="shared" ref="H435:T435" si="148">H436+H440</f>
        <v>0</v>
      </c>
      <c r="I435" s="44">
        <f t="shared" si="148"/>
        <v>0</v>
      </c>
      <c r="J435" s="44">
        <f t="shared" si="148"/>
        <v>0</v>
      </c>
      <c r="K435" s="44">
        <f t="shared" si="148"/>
        <v>0</v>
      </c>
      <c r="L435" s="44">
        <f t="shared" si="148"/>
        <v>0</v>
      </c>
      <c r="M435" s="44">
        <f t="shared" si="148"/>
        <v>0</v>
      </c>
      <c r="N435" s="44">
        <f t="shared" si="148"/>
        <v>0</v>
      </c>
      <c r="O435" s="44">
        <f t="shared" si="148"/>
        <v>24300</v>
      </c>
      <c r="P435" s="44">
        <f t="shared" si="148"/>
        <v>24300</v>
      </c>
      <c r="Q435" s="44">
        <f t="shared" si="148"/>
        <v>24300</v>
      </c>
      <c r="R435" s="81">
        <f t="shared" si="148"/>
        <v>36664</v>
      </c>
      <c r="S435" s="44">
        <f t="shared" si="148"/>
        <v>36664</v>
      </c>
      <c r="T435" s="44">
        <f t="shared" si="148"/>
        <v>36664</v>
      </c>
      <c r="U435" s="106" t="s">
        <v>144</v>
      </c>
      <c r="V435" s="106" t="s">
        <v>145</v>
      </c>
      <c r="W435" s="106"/>
      <c r="X435" s="106"/>
      <c r="Y435" s="106"/>
      <c r="Z435" s="106"/>
      <c r="AA435" s="106"/>
      <c r="AB435" s="106"/>
      <c r="AC435" s="106"/>
      <c r="AD435" s="106"/>
      <c r="AE435" s="106"/>
      <c r="AF435" s="106">
        <v>100</v>
      </c>
      <c r="AG435" s="106">
        <v>100</v>
      </c>
      <c r="AH435" s="106">
        <v>100</v>
      </c>
      <c r="AI435" s="113">
        <v>100</v>
      </c>
      <c r="AJ435" s="106">
        <v>100</v>
      </c>
      <c r="AK435" s="25"/>
    </row>
    <row r="436" spans="1:37" ht="30" x14ac:dyDescent="0.25">
      <c r="A436" s="108"/>
      <c r="B436" s="109"/>
      <c r="C436" s="110"/>
      <c r="D436" s="110"/>
      <c r="E436" s="110"/>
      <c r="F436" s="54" t="s">
        <v>13</v>
      </c>
      <c r="G436" s="44">
        <f t="shared" si="147"/>
        <v>182892</v>
      </c>
      <c r="H436" s="44">
        <f t="shared" ref="H436:T436" si="149">SUM(H437:H439)</f>
        <v>0</v>
      </c>
      <c r="I436" s="44">
        <f t="shared" si="149"/>
        <v>0</v>
      </c>
      <c r="J436" s="44">
        <f t="shared" si="149"/>
        <v>0</v>
      </c>
      <c r="K436" s="44">
        <f t="shared" si="149"/>
        <v>0</v>
      </c>
      <c r="L436" s="44">
        <f t="shared" si="149"/>
        <v>0</v>
      </c>
      <c r="M436" s="44">
        <f t="shared" si="149"/>
        <v>0</v>
      </c>
      <c r="N436" s="44">
        <f t="shared" si="149"/>
        <v>0</v>
      </c>
      <c r="O436" s="44">
        <f t="shared" si="149"/>
        <v>24300</v>
      </c>
      <c r="P436" s="44">
        <f t="shared" si="149"/>
        <v>24300</v>
      </c>
      <c r="Q436" s="44">
        <f t="shared" si="149"/>
        <v>24300</v>
      </c>
      <c r="R436" s="81">
        <f t="shared" si="149"/>
        <v>36664</v>
      </c>
      <c r="S436" s="44">
        <f t="shared" si="149"/>
        <v>36664</v>
      </c>
      <c r="T436" s="44">
        <f t="shared" si="149"/>
        <v>36664</v>
      </c>
      <c r="U436" s="106"/>
      <c r="V436" s="106"/>
      <c r="W436" s="106"/>
      <c r="X436" s="106"/>
      <c r="Y436" s="106"/>
      <c r="Z436" s="106"/>
      <c r="AA436" s="106"/>
      <c r="AB436" s="106"/>
      <c r="AC436" s="106"/>
      <c r="AD436" s="106"/>
      <c r="AE436" s="106"/>
      <c r="AF436" s="106"/>
      <c r="AG436" s="106"/>
      <c r="AH436" s="106"/>
      <c r="AI436" s="101"/>
      <c r="AJ436" s="106"/>
      <c r="AK436" s="25"/>
    </row>
    <row r="437" spans="1:37" ht="30" x14ac:dyDescent="0.25">
      <c r="A437" s="108"/>
      <c r="B437" s="109"/>
      <c r="C437" s="110"/>
      <c r="D437" s="110"/>
      <c r="E437" s="110"/>
      <c r="F437" s="54" t="s">
        <v>14</v>
      </c>
      <c r="G437" s="44">
        <f t="shared" si="147"/>
        <v>182892</v>
      </c>
      <c r="H437" s="44">
        <v>0</v>
      </c>
      <c r="I437" s="44">
        <v>0</v>
      </c>
      <c r="J437" s="44">
        <v>0</v>
      </c>
      <c r="K437" s="44">
        <v>0</v>
      </c>
      <c r="L437" s="44">
        <v>0</v>
      </c>
      <c r="M437" s="44">
        <v>0</v>
      </c>
      <c r="N437" s="44">
        <v>0</v>
      </c>
      <c r="O437" s="44">
        <v>24300</v>
      </c>
      <c r="P437" s="44">
        <v>24300</v>
      </c>
      <c r="Q437" s="44">
        <v>24300</v>
      </c>
      <c r="R437" s="81">
        <v>36664</v>
      </c>
      <c r="S437" s="44">
        <v>36664</v>
      </c>
      <c r="T437" s="44">
        <v>36664</v>
      </c>
      <c r="U437" s="106"/>
      <c r="V437" s="106"/>
      <c r="W437" s="106"/>
      <c r="X437" s="106"/>
      <c r="Y437" s="106"/>
      <c r="Z437" s="106"/>
      <c r="AA437" s="106"/>
      <c r="AB437" s="106"/>
      <c r="AC437" s="106"/>
      <c r="AD437" s="106"/>
      <c r="AE437" s="106"/>
      <c r="AF437" s="106"/>
      <c r="AG437" s="106"/>
      <c r="AH437" s="106"/>
      <c r="AI437" s="101"/>
      <c r="AJ437" s="106"/>
      <c r="AK437" s="25"/>
    </row>
    <row r="438" spans="1:37" ht="30" x14ac:dyDescent="0.25">
      <c r="A438" s="108"/>
      <c r="B438" s="109"/>
      <c r="C438" s="110"/>
      <c r="D438" s="110"/>
      <c r="E438" s="110"/>
      <c r="F438" s="54" t="s">
        <v>15</v>
      </c>
      <c r="G438" s="44">
        <f t="shared" si="147"/>
        <v>0</v>
      </c>
      <c r="H438" s="44">
        <v>0</v>
      </c>
      <c r="I438" s="44">
        <v>0</v>
      </c>
      <c r="J438" s="44">
        <v>0</v>
      </c>
      <c r="K438" s="44">
        <v>0</v>
      </c>
      <c r="L438" s="44">
        <v>0</v>
      </c>
      <c r="M438" s="44">
        <v>0</v>
      </c>
      <c r="N438" s="44">
        <v>0</v>
      </c>
      <c r="O438" s="44">
        <v>0</v>
      </c>
      <c r="P438" s="44">
        <v>0</v>
      </c>
      <c r="Q438" s="44">
        <v>0</v>
      </c>
      <c r="R438" s="81">
        <v>0</v>
      </c>
      <c r="S438" s="44">
        <v>0</v>
      </c>
      <c r="T438" s="44">
        <v>0</v>
      </c>
      <c r="U438" s="106"/>
      <c r="V438" s="106"/>
      <c r="W438" s="106"/>
      <c r="X438" s="106"/>
      <c r="Y438" s="106"/>
      <c r="Z438" s="106"/>
      <c r="AA438" s="106"/>
      <c r="AB438" s="106"/>
      <c r="AC438" s="106"/>
      <c r="AD438" s="106"/>
      <c r="AE438" s="106"/>
      <c r="AF438" s="106"/>
      <c r="AG438" s="106"/>
      <c r="AH438" s="106"/>
      <c r="AI438" s="101"/>
      <c r="AJ438" s="106"/>
      <c r="AK438" s="25"/>
    </row>
    <row r="439" spans="1:37" ht="30" x14ac:dyDescent="0.25">
      <c r="A439" s="108"/>
      <c r="B439" s="109"/>
      <c r="C439" s="110"/>
      <c r="D439" s="110"/>
      <c r="E439" s="110"/>
      <c r="F439" s="54" t="s">
        <v>16</v>
      </c>
      <c r="G439" s="44">
        <f t="shared" si="147"/>
        <v>0</v>
      </c>
      <c r="H439" s="44">
        <v>0</v>
      </c>
      <c r="I439" s="44"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>
        <v>0</v>
      </c>
      <c r="P439" s="44">
        <v>0</v>
      </c>
      <c r="Q439" s="44">
        <v>0</v>
      </c>
      <c r="R439" s="81">
        <v>0</v>
      </c>
      <c r="S439" s="44">
        <v>0</v>
      </c>
      <c r="T439" s="44">
        <v>0</v>
      </c>
      <c r="U439" s="106"/>
      <c r="V439" s="106"/>
      <c r="W439" s="106"/>
      <c r="X439" s="106"/>
      <c r="Y439" s="106"/>
      <c r="Z439" s="106"/>
      <c r="AA439" s="106"/>
      <c r="AB439" s="106"/>
      <c r="AC439" s="106"/>
      <c r="AD439" s="106"/>
      <c r="AE439" s="106"/>
      <c r="AF439" s="106"/>
      <c r="AG439" s="106"/>
      <c r="AH439" s="106"/>
      <c r="AI439" s="101"/>
      <c r="AJ439" s="106"/>
      <c r="AK439" s="25"/>
    </row>
    <row r="440" spans="1:37" ht="98.25" customHeight="1" x14ac:dyDescent="0.25">
      <c r="A440" s="108"/>
      <c r="B440" s="109"/>
      <c r="C440" s="110"/>
      <c r="D440" s="110"/>
      <c r="E440" s="110"/>
      <c r="F440" s="54" t="s">
        <v>17</v>
      </c>
      <c r="G440" s="44">
        <f t="shared" si="147"/>
        <v>0</v>
      </c>
      <c r="H440" s="44">
        <v>0</v>
      </c>
      <c r="I440" s="44">
        <v>0</v>
      </c>
      <c r="J440" s="44">
        <v>0</v>
      </c>
      <c r="K440" s="44">
        <v>0</v>
      </c>
      <c r="L440" s="44">
        <v>0</v>
      </c>
      <c r="M440" s="44">
        <v>0</v>
      </c>
      <c r="N440" s="44">
        <v>0</v>
      </c>
      <c r="O440" s="44">
        <v>0</v>
      </c>
      <c r="P440" s="44">
        <v>0</v>
      </c>
      <c r="Q440" s="44">
        <v>0</v>
      </c>
      <c r="R440" s="81">
        <v>0</v>
      </c>
      <c r="S440" s="44">
        <v>0</v>
      </c>
      <c r="T440" s="44">
        <v>0</v>
      </c>
      <c r="U440" s="106"/>
      <c r="V440" s="106"/>
      <c r="W440" s="106"/>
      <c r="X440" s="106"/>
      <c r="Y440" s="106"/>
      <c r="Z440" s="106"/>
      <c r="AA440" s="106"/>
      <c r="AB440" s="106"/>
      <c r="AC440" s="106"/>
      <c r="AD440" s="106"/>
      <c r="AE440" s="106"/>
      <c r="AF440" s="106"/>
      <c r="AG440" s="106"/>
      <c r="AH440" s="106"/>
      <c r="AI440" s="102"/>
      <c r="AJ440" s="106"/>
      <c r="AK440" s="25"/>
    </row>
    <row r="441" spans="1:37" s="65" customFormat="1" x14ac:dyDescent="0.25">
      <c r="A441" s="164" t="s">
        <v>85</v>
      </c>
      <c r="B441" s="164"/>
      <c r="C441" s="164"/>
      <c r="D441" s="164"/>
      <c r="E441" s="164"/>
      <c r="F441" s="62" t="s">
        <v>12</v>
      </c>
      <c r="G441" s="63">
        <f>G321</f>
        <v>2943009.42</v>
      </c>
      <c r="H441" s="63">
        <f t="shared" ref="H441:T446" si="150">H321</f>
        <v>0</v>
      </c>
      <c r="I441" s="63">
        <f t="shared" si="150"/>
        <v>116948</v>
      </c>
      <c r="J441" s="63">
        <f t="shared" si="150"/>
        <v>0</v>
      </c>
      <c r="K441" s="63">
        <f t="shared" si="150"/>
        <v>4200</v>
      </c>
      <c r="L441" s="63">
        <f t="shared" si="150"/>
        <v>0</v>
      </c>
      <c r="M441" s="63">
        <f t="shared" si="150"/>
        <v>0</v>
      </c>
      <c r="N441" s="63">
        <f t="shared" si="150"/>
        <v>34300</v>
      </c>
      <c r="O441" s="63">
        <f t="shared" si="150"/>
        <v>215897.05</v>
      </c>
      <c r="P441" s="63">
        <f t="shared" si="150"/>
        <v>442175.69999999995</v>
      </c>
      <c r="Q441" s="63">
        <f t="shared" si="150"/>
        <v>613631.22</v>
      </c>
      <c r="R441" s="82">
        <f t="shared" si="150"/>
        <v>772581.47</v>
      </c>
      <c r="S441" s="63">
        <f t="shared" si="150"/>
        <v>371637.99</v>
      </c>
      <c r="T441" s="63">
        <f t="shared" si="150"/>
        <v>371637.99</v>
      </c>
      <c r="U441" s="168"/>
      <c r="V441" s="164"/>
      <c r="W441" s="164"/>
      <c r="X441" s="164"/>
      <c r="Y441" s="164"/>
      <c r="Z441" s="164"/>
      <c r="AA441" s="164"/>
      <c r="AB441" s="164"/>
      <c r="AC441" s="164"/>
      <c r="AD441" s="164"/>
      <c r="AE441" s="164"/>
      <c r="AF441" s="164"/>
      <c r="AG441" s="164"/>
      <c r="AH441" s="164"/>
      <c r="AI441" s="165"/>
      <c r="AJ441" s="164"/>
      <c r="AK441" s="64"/>
    </row>
    <row r="442" spans="1:37" s="65" customFormat="1" ht="30" customHeight="1" x14ac:dyDescent="0.25">
      <c r="A442" s="164"/>
      <c r="B442" s="164"/>
      <c r="C442" s="164"/>
      <c r="D442" s="164"/>
      <c r="E442" s="164"/>
      <c r="F442" s="62" t="s">
        <v>13</v>
      </c>
      <c r="G442" s="63">
        <f t="shared" ref="G442:R446" si="151">G322</f>
        <v>2943009.42</v>
      </c>
      <c r="H442" s="63">
        <f t="shared" si="151"/>
        <v>0</v>
      </c>
      <c r="I442" s="63">
        <f t="shared" si="151"/>
        <v>116948</v>
      </c>
      <c r="J442" s="63">
        <f t="shared" si="151"/>
        <v>0</v>
      </c>
      <c r="K442" s="63">
        <f t="shared" si="151"/>
        <v>4200</v>
      </c>
      <c r="L442" s="63">
        <f t="shared" si="151"/>
        <v>0</v>
      </c>
      <c r="M442" s="63">
        <f t="shared" si="151"/>
        <v>0</v>
      </c>
      <c r="N442" s="63">
        <f t="shared" si="151"/>
        <v>34300</v>
      </c>
      <c r="O442" s="63">
        <f t="shared" si="151"/>
        <v>215897.05</v>
      </c>
      <c r="P442" s="63">
        <f t="shared" si="151"/>
        <v>442175.69999999995</v>
      </c>
      <c r="Q442" s="63">
        <f t="shared" si="151"/>
        <v>613631.22</v>
      </c>
      <c r="R442" s="82">
        <f t="shared" si="151"/>
        <v>772581.47</v>
      </c>
      <c r="S442" s="63">
        <f t="shared" si="150"/>
        <v>371637.99</v>
      </c>
      <c r="T442" s="63">
        <f t="shared" si="150"/>
        <v>371637.99</v>
      </c>
      <c r="U442" s="168"/>
      <c r="V442" s="164"/>
      <c r="W442" s="164"/>
      <c r="X442" s="164"/>
      <c r="Y442" s="164"/>
      <c r="Z442" s="164"/>
      <c r="AA442" s="164"/>
      <c r="AB442" s="164"/>
      <c r="AC442" s="164"/>
      <c r="AD442" s="164"/>
      <c r="AE442" s="164"/>
      <c r="AF442" s="164"/>
      <c r="AG442" s="164"/>
      <c r="AH442" s="164"/>
      <c r="AI442" s="166"/>
      <c r="AJ442" s="164"/>
      <c r="AK442" s="64"/>
    </row>
    <row r="443" spans="1:37" s="65" customFormat="1" ht="30" customHeight="1" x14ac:dyDescent="0.25">
      <c r="A443" s="164"/>
      <c r="B443" s="164"/>
      <c r="C443" s="164"/>
      <c r="D443" s="164"/>
      <c r="E443" s="164"/>
      <c r="F443" s="62" t="s">
        <v>14</v>
      </c>
      <c r="G443" s="63">
        <f t="shared" si="151"/>
        <v>2223106.64</v>
      </c>
      <c r="H443" s="63">
        <f t="shared" si="151"/>
        <v>0</v>
      </c>
      <c r="I443" s="63">
        <f t="shared" si="151"/>
        <v>116948</v>
      </c>
      <c r="J443" s="63">
        <f t="shared" si="151"/>
        <v>0</v>
      </c>
      <c r="K443" s="63">
        <f t="shared" si="151"/>
        <v>4200</v>
      </c>
      <c r="L443" s="63">
        <f t="shared" si="151"/>
        <v>0</v>
      </c>
      <c r="M443" s="63">
        <f t="shared" si="151"/>
        <v>0</v>
      </c>
      <c r="N443" s="63">
        <f t="shared" si="151"/>
        <v>34300</v>
      </c>
      <c r="O443" s="63">
        <f t="shared" si="151"/>
        <v>215897.05</v>
      </c>
      <c r="P443" s="63">
        <f t="shared" si="151"/>
        <v>442175.69999999995</v>
      </c>
      <c r="Q443" s="63">
        <f t="shared" si="151"/>
        <v>324671.92</v>
      </c>
      <c r="R443" s="82">
        <f t="shared" si="151"/>
        <v>361637.99</v>
      </c>
      <c r="S443" s="63">
        <f t="shared" si="150"/>
        <v>361637.99</v>
      </c>
      <c r="T443" s="63">
        <f t="shared" si="150"/>
        <v>361637.99</v>
      </c>
      <c r="U443" s="168"/>
      <c r="V443" s="164"/>
      <c r="W443" s="164"/>
      <c r="X443" s="164"/>
      <c r="Y443" s="164"/>
      <c r="Z443" s="164"/>
      <c r="AA443" s="164"/>
      <c r="AB443" s="164"/>
      <c r="AC443" s="164"/>
      <c r="AD443" s="164"/>
      <c r="AE443" s="164"/>
      <c r="AF443" s="164"/>
      <c r="AG443" s="164"/>
      <c r="AH443" s="164"/>
      <c r="AI443" s="166"/>
      <c r="AJ443" s="164"/>
      <c r="AK443" s="64"/>
    </row>
    <row r="444" spans="1:37" s="65" customFormat="1" ht="30" customHeight="1" x14ac:dyDescent="0.25">
      <c r="A444" s="164"/>
      <c r="B444" s="164"/>
      <c r="C444" s="164"/>
      <c r="D444" s="164"/>
      <c r="E444" s="164"/>
      <c r="F444" s="62" t="s">
        <v>15</v>
      </c>
      <c r="G444" s="63">
        <f t="shared" si="151"/>
        <v>719902.78</v>
      </c>
      <c r="H444" s="63">
        <f t="shared" si="151"/>
        <v>0</v>
      </c>
      <c r="I444" s="63">
        <f t="shared" si="151"/>
        <v>0</v>
      </c>
      <c r="J444" s="63">
        <f t="shared" si="151"/>
        <v>0</v>
      </c>
      <c r="K444" s="63">
        <f t="shared" si="151"/>
        <v>0</v>
      </c>
      <c r="L444" s="63">
        <f t="shared" si="151"/>
        <v>0</v>
      </c>
      <c r="M444" s="63">
        <f t="shared" si="151"/>
        <v>0</v>
      </c>
      <c r="N444" s="63">
        <f t="shared" si="151"/>
        <v>0</v>
      </c>
      <c r="O444" s="63">
        <f t="shared" si="151"/>
        <v>0</v>
      </c>
      <c r="P444" s="63">
        <f t="shared" si="151"/>
        <v>0</v>
      </c>
      <c r="Q444" s="63">
        <f t="shared" si="151"/>
        <v>288959.3</v>
      </c>
      <c r="R444" s="82">
        <f t="shared" si="151"/>
        <v>410943.48</v>
      </c>
      <c r="S444" s="63">
        <f t="shared" si="150"/>
        <v>10000</v>
      </c>
      <c r="T444" s="63">
        <f t="shared" si="150"/>
        <v>10000</v>
      </c>
      <c r="U444" s="168"/>
      <c r="V444" s="164"/>
      <c r="W444" s="164"/>
      <c r="X444" s="164"/>
      <c r="Y444" s="164"/>
      <c r="Z444" s="164"/>
      <c r="AA444" s="164"/>
      <c r="AB444" s="164"/>
      <c r="AC444" s="164"/>
      <c r="AD444" s="164"/>
      <c r="AE444" s="164"/>
      <c r="AF444" s="164"/>
      <c r="AG444" s="164"/>
      <c r="AH444" s="164"/>
      <c r="AI444" s="166"/>
      <c r="AJ444" s="164"/>
      <c r="AK444" s="64"/>
    </row>
    <row r="445" spans="1:37" s="65" customFormat="1" ht="30" customHeight="1" x14ac:dyDescent="0.25">
      <c r="A445" s="164"/>
      <c r="B445" s="164"/>
      <c r="C445" s="164"/>
      <c r="D445" s="164"/>
      <c r="E445" s="164"/>
      <c r="F445" s="62" t="s">
        <v>16</v>
      </c>
      <c r="G445" s="63">
        <f t="shared" si="151"/>
        <v>0</v>
      </c>
      <c r="H445" s="63">
        <f t="shared" si="151"/>
        <v>0</v>
      </c>
      <c r="I445" s="63">
        <f t="shared" si="151"/>
        <v>0</v>
      </c>
      <c r="J445" s="63">
        <f t="shared" si="151"/>
        <v>0</v>
      </c>
      <c r="K445" s="63">
        <f t="shared" si="151"/>
        <v>0</v>
      </c>
      <c r="L445" s="63">
        <f t="shared" si="151"/>
        <v>0</v>
      </c>
      <c r="M445" s="63">
        <f t="shared" si="151"/>
        <v>0</v>
      </c>
      <c r="N445" s="63">
        <f t="shared" si="151"/>
        <v>0</v>
      </c>
      <c r="O445" s="63">
        <f t="shared" si="151"/>
        <v>0</v>
      </c>
      <c r="P445" s="63">
        <f t="shared" si="151"/>
        <v>0</v>
      </c>
      <c r="Q445" s="63">
        <f t="shared" si="151"/>
        <v>0</v>
      </c>
      <c r="R445" s="82">
        <f t="shared" si="151"/>
        <v>0</v>
      </c>
      <c r="S445" s="63">
        <f t="shared" si="150"/>
        <v>0</v>
      </c>
      <c r="T445" s="63">
        <f t="shared" si="150"/>
        <v>0</v>
      </c>
      <c r="U445" s="168"/>
      <c r="V445" s="164"/>
      <c r="W445" s="164"/>
      <c r="X445" s="164"/>
      <c r="Y445" s="164"/>
      <c r="Z445" s="164"/>
      <c r="AA445" s="164"/>
      <c r="AB445" s="164"/>
      <c r="AC445" s="164"/>
      <c r="AD445" s="164"/>
      <c r="AE445" s="164"/>
      <c r="AF445" s="164"/>
      <c r="AG445" s="164"/>
      <c r="AH445" s="164"/>
      <c r="AI445" s="166"/>
      <c r="AJ445" s="164"/>
      <c r="AK445" s="64"/>
    </row>
    <row r="446" spans="1:37" s="65" customFormat="1" x14ac:dyDescent="0.25">
      <c r="A446" s="164"/>
      <c r="B446" s="164"/>
      <c r="C446" s="164"/>
      <c r="D446" s="164"/>
      <c r="E446" s="164"/>
      <c r="F446" s="62" t="s">
        <v>17</v>
      </c>
      <c r="G446" s="63">
        <f t="shared" si="151"/>
        <v>0</v>
      </c>
      <c r="H446" s="63">
        <f t="shared" si="151"/>
        <v>0</v>
      </c>
      <c r="I446" s="63">
        <f t="shared" si="151"/>
        <v>0</v>
      </c>
      <c r="J446" s="63">
        <f t="shared" si="151"/>
        <v>0</v>
      </c>
      <c r="K446" s="63">
        <f t="shared" si="151"/>
        <v>0</v>
      </c>
      <c r="L446" s="63">
        <f t="shared" si="151"/>
        <v>0</v>
      </c>
      <c r="M446" s="63">
        <f t="shared" si="151"/>
        <v>0</v>
      </c>
      <c r="N446" s="63">
        <f t="shared" si="151"/>
        <v>0</v>
      </c>
      <c r="O446" s="63">
        <f t="shared" si="151"/>
        <v>0</v>
      </c>
      <c r="P446" s="63">
        <f t="shared" si="151"/>
        <v>0</v>
      </c>
      <c r="Q446" s="63">
        <f t="shared" si="151"/>
        <v>0</v>
      </c>
      <c r="R446" s="82">
        <f t="shared" si="151"/>
        <v>0</v>
      </c>
      <c r="S446" s="63">
        <f t="shared" si="150"/>
        <v>0</v>
      </c>
      <c r="T446" s="63">
        <f t="shared" si="150"/>
        <v>0</v>
      </c>
      <c r="U446" s="168"/>
      <c r="V446" s="164"/>
      <c r="W446" s="164"/>
      <c r="X446" s="164"/>
      <c r="Y446" s="164"/>
      <c r="Z446" s="164"/>
      <c r="AA446" s="164"/>
      <c r="AB446" s="164"/>
      <c r="AC446" s="164"/>
      <c r="AD446" s="164"/>
      <c r="AE446" s="164"/>
      <c r="AF446" s="164"/>
      <c r="AG446" s="164"/>
      <c r="AH446" s="164"/>
      <c r="AI446" s="167"/>
      <c r="AJ446" s="164"/>
      <c r="AK446" s="64"/>
    </row>
    <row r="447" spans="1:37" s="69" customFormat="1" ht="15" customHeight="1" x14ac:dyDescent="0.25">
      <c r="A447" s="173" t="s">
        <v>42</v>
      </c>
      <c r="B447" s="173"/>
      <c r="C447" s="173"/>
      <c r="D447" s="173"/>
      <c r="E447" s="173"/>
      <c r="F447" s="66" t="s">
        <v>12</v>
      </c>
      <c r="G447" s="67">
        <f t="shared" ref="G447:T447" si="152">G73+G160+G248+G312+G441</f>
        <v>146679585.78999999</v>
      </c>
      <c r="H447" s="67">
        <f t="shared" si="152"/>
        <v>6693532.8500000006</v>
      </c>
      <c r="I447" s="67">
        <f t="shared" si="152"/>
        <v>8775718.9299999997</v>
      </c>
      <c r="J447" s="67">
        <f t="shared" si="152"/>
        <v>6241064.5299999993</v>
      </c>
      <c r="K447" s="67">
        <f t="shared" si="152"/>
        <v>10707085.949999999</v>
      </c>
      <c r="L447" s="67">
        <f t="shared" si="152"/>
        <v>6579062.3899999997</v>
      </c>
      <c r="M447" s="67">
        <f t="shared" si="152"/>
        <v>6894016.71</v>
      </c>
      <c r="N447" s="67">
        <f t="shared" si="152"/>
        <v>17354646.140000001</v>
      </c>
      <c r="O447" s="67">
        <f t="shared" si="152"/>
        <v>23643128.34</v>
      </c>
      <c r="P447" s="67">
        <f t="shared" si="152"/>
        <v>9362754.5299999993</v>
      </c>
      <c r="Q447" s="67">
        <f t="shared" si="152"/>
        <v>18611458.390000001</v>
      </c>
      <c r="R447" s="67">
        <f t="shared" si="152"/>
        <v>15350917.490000004</v>
      </c>
      <c r="S447" s="67">
        <f t="shared" si="152"/>
        <v>8475510.1399999987</v>
      </c>
      <c r="T447" s="67">
        <f t="shared" si="152"/>
        <v>8294706.71</v>
      </c>
      <c r="U447" s="169"/>
      <c r="V447" s="174"/>
      <c r="W447" s="169"/>
      <c r="X447" s="174"/>
      <c r="Y447" s="169"/>
      <c r="Z447" s="169"/>
      <c r="AA447" s="173"/>
      <c r="AB447" s="173"/>
      <c r="AC447" s="173"/>
      <c r="AD447" s="173"/>
      <c r="AE447" s="169"/>
      <c r="AF447" s="169"/>
      <c r="AG447" s="169"/>
      <c r="AH447" s="169"/>
      <c r="AI447" s="170"/>
      <c r="AJ447" s="169"/>
      <c r="AK447" s="68"/>
    </row>
    <row r="448" spans="1:37" s="69" customFormat="1" ht="28.5" x14ac:dyDescent="0.25">
      <c r="A448" s="173"/>
      <c r="B448" s="173"/>
      <c r="C448" s="173"/>
      <c r="D448" s="173"/>
      <c r="E448" s="173"/>
      <c r="F448" s="66" t="s">
        <v>13</v>
      </c>
      <c r="G448" s="67">
        <f t="shared" ref="G448:T448" si="153">G74+G161+G249+G313+G442</f>
        <v>146679585.78999999</v>
      </c>
      <c r="H448" s="67">
        <f t="shared" si="153"/>
        <v>6693532.8500000006</v>
      </c>
      <c r="I448" s="67">
        <f t="shared" si="153"/>
        <v>8775718.9299999997</v>
      </c>
      <c r="J448" s="67">
        <f t="shared" si="153"/>
        <v>6241064.5299999993</v>
      </c>
      <c r="K448" s="67">
        <f t="shared" si="153"/>
        <v>10707085.949999999</v>
      </c>
      <c r="L448" s="67">
        <f t="shared" si="153"/>
        <v>6579062.3899999997</v>
      </c>
      <c r="M448" s="67">
        <f t="shared" si="153"/>
        <v>6894016.71</v>
      </c>
      <c r="N448" s="67">
        <f t="shared" si="153"/>
        <v>17354646.140000001</v>
      </c>
      <c r="O448" s="67">
        <f t="shared" si="153"/>
        <v>23643128.34</v>
      </c>
      <c r="P448" s="67">
        <f t="shared" si="153"/>
        <v>9362754.5299999993</v>
      </c>
      <c r="Q448" s="67">
        <f t="shared" si="153"/>
        <v>18611458.390000001</v>
      </c>
      <c r="R448" s="67">
        <f t="shared" si="153"/>
        <v>15350917.490000004</v>
      </c>
      <c r="S448" s="67">
        <f t="shared" si="153"/>
        <v>8475510.1399999987</v>
      </c>
      <c r="T448" s="67">
        <f t="shared" si="153"/>
        <v>8294706.71</v>
      </c>
      <c r="U448" s="169"/>
      <c r="V448" s="174"/>
      <c r="W448" s="169"/>
      <c r="X448" s="174"/>
      <c r="Y448" s="169"/>
      <c r="Z448" s="169"/>
      <c r="AA448" s="173"/>
      <c r="AB448" s="173"/>
      <c r="AC448" s="173"/>
      <c r="AD448" s="173"/>
      <c r="AE448" s="169"/>
      <c r="AF448" s="169"/>
      <c r="AG448" s="169"/>
      <c r="AH448" s="169"/>
      <c r="AI448" s="171"/>
      <c r="AJ448" s="169"/>
      <c r="AK448" s="68"/>
    </row>
    <row r="449" spans="1:37" s="69" customFormat="1" ht="31.5" customHeight="1" x14ac:dyDescent="0.25">
      <c r="A449" s="173"/>
      <c r="B449" s="173"/>
      <c r="C449" s="173"/>
      <c r="D449" s="173"/>
      <c r="E449" s="173"/>
      <c r="F449" s="66" t="s">
        <v>14</v>
      </c>
      <c r="G449" s="67">
        <f t="shared" ref="G449:T449" si="154">G75+G162+G250+G314+G443</f>
        <v>101849740.35000001</v>
      </c>
      <c r="H449" s="67">
        <f t="shared" si="154"/>
        <v>6592427.8500000006</v>
      </c>
      <c r="I449" s="67">
        <f t="shared" si="154"/>
        <v>7371719.5200000005</v>
      </c>
      <c r="J449" s="67">
        <f t="shared" si="154"/>
        <v>6136371.5299999993</v>
      </c>
      <c r="K449" s="67">
        <f t="shared" si="154"/>
        <v>10605903.949999999</v>
      </c>
      <c r="L449" s="67">
        <f t="shared" si="154"/>
        <v>6463324.3899999997</v>
      </c>
      <c r="M449" s="67">
        <f t="shared" si="154"/>
        <v>2118879.9899999998</v>
      </c>
      <c r="N449" s="67">
        <f t="shared" si="154"/>
        <v>2514610.2300000004</v>
      </c>
      <c r="O449" s="67">
        <f t="shared" si="154"/>
        <v>10749815.700000001</v>
      </c>
      <c r="P449" s="67">
        <f t="shared" si="154"/>
        <v>9217418.5299999993</v>
      </c>
      <c r="Q449" s="67">
        <f t="shared" si="154"/>
        <v>10743343.65</v>
      </c>
      <c r="R449" s="67">
        <f t="shared" si="154"/>
        <v>13087521.510000004</v>
      </c>
      <c r="S449" s="67">
        <f t="shared" si="154"/>
        <v>8260322.1399999997</v>
      </c>
      <c r="T449" s="67">
        <f t="shared" si="154"/>
        <v>8060021.71</v>
      </c>
      <c r="U449" s="169"/>
      <c r="V449" s="174"/>
      <c r="W449" s="169"/>
      <c r="X449" s="174"/>
      <c r="Y449" s="169"/>
      <c r="Z449" s="169"/>
      <c r="AA449" s="173"/>
      <c r="AB449" s="173"/>
      <c r="AC449" s="173"/>
      <c r="AD449" s="173"/>
      <c r="AE449" s="169"/>
      <c r="AF449" s="169"/>
      <c r="AG449" s="169"/>
      <c r="AH449" s="169"/>
      <c r="AI449" s="171"/>
      <c r="AJ449" s="169"/>
      <c r="AK449" s="68"/>
    </row>
    <row r="450" spans="1:37" s="69" customFormat="1" ht="30" customHeight="1" x14ac:dyDescent="0.25">
      <c r="A450" s="173"/>
      <c r="B450" s="173"/>
      <c r="C450" s="173"/>
      <c r="D450" s="173"/>
      <c r="E450" s="173"/>
      <c r="F450" s="66" t="s">
        <v>15</v>
      </c>
      <c r="G450" s="67">
        <f t="shared" ref="G450:T450" si="155">G76+G163+G251+G315+G444</f>
        <v>44829845.439999998</v>
      </c>
      <c r="H450" s="67">
        <f t="shared" si="155"/>
        <v>101105</v>
      </c>
      <c r="I450" s="67">
        <f t="shared" si="155"/>
        <v>1403999.4100000001</v>
      </c>
      <c r="J450" s="67">
        <f t="shared" si="155"/>
        <v>104693</v>
      </c>
      <c r="K450" s="67">
        <f t="shared" si="155"/>
        <v>101182</v>
      </c>
      <c r="L450" s="67">
        <f t="shared" si="155"/>
        <v>115738</v>
      </c>
      <c r="M450" s="67">
        <f t="shared" si="155"/>
        <v>4775136.72</v>
      </c>
      <c r="N450" s="67">
        <f t="shared" si="155"/>
        <v>14840035.91</v>
      </c>
      <c r="O450" s="67">
        <f t="shared" si="155"/>
        <v>12893312.640000001</v>
      </c>
      <c r="P450" s="67">
        <f t="shared" si="155"/>
        <v>145336</v>
      </c>
      <c r="Q450" s="67">
        <f t="shared" si="155"/>
        <v>7868114.7399999993</v>
      </c>
      <c r="R450" s="67">
        <f t="shared" si="155"/>
        <v>2263395.98</v>
      </c>
      <c r="S450" s="67">
        <f t="shared" si="155"/>
        <v>215188</v>
      </c>
      <c r="T450" s="67">
        <f t="shared" si="155"/>
        <v>234685</v>
      </c>
      <c r="U450" s="169"/>
      <c r="V450" s="174"/>
      <c r="W450" s="169"/>
      <c r="X450" s="174"/>
      <c r="Y450" s="169"/>
      <c r="Z450" s="169"/>
      <c r="AA450" s="173"/>
      <c r="AB450" s="173"/>
      <c r="AC450" s="173"/>
      <c r="AD450" s="173"/>
      <c r="AE450" s="169"/>
      <c r="AF450" s="169"/>
      <c r="AG450" s="169"/>
      <c r="AH450" s="169"/>
      <c r="AI450" s="171"/>
      <c r="AJ450" s="169"/>
      <c r="AK450" s="68"/>
    </row>
    <row r="451" spans="1:37" s="69" customFormat="1" ht="28.5" x14ac:dyDescent="0.25">
      <c r="A451" s="173"/>
      <c r="B451" s="173"/>
      <c r="C451" s="173"/>
      <c r="D451" s="173"/>
      <c r="E451" s="173"/>
      <c r="F451" s="66" t="s">
        <v>16</v>
      </c>
      <c r="G451" s="67">
        <f t="shared" ref="G451:T451" si="156">G77+G164+G252+G316+G445</f>
        <v>0</v>
      </c>
      <c r="H451" s="67">
        <f t="shared" si="156"/>
        <v>0</v>
      </c>
      <c r="I451" s="67">
        <f t="shared" si="156"/>
        <v>0</v>
      </c>
      <c r="J451" s="67">
        <f t="shared" si="156"/>
        <v>0</v>
      </c>
      <c r="K451" s="67">
        <f t="shared" si="156"/>
        <v>0</v>
      </c>
      <c r="L451" s="67">
        <f t="shared" si="156"/>
        <v>0</v>
      </c>
      <c r="M451" s="67">
        <f t="shared" si="156"/>
        <v>0</v>
      </c>
      <c r="N451" s="67">
        <f t="shared" si="156"/>
        <v>0</v>
      </c>
      <c r="O451" s="67">
        <f t="shared" si="156"/>
        <v>0</v>
      </c>
      <c r="P451" s="67">
        <f t="shared" si="156"/>
        <v>0</v>
      </c>
      <c r="Q451" s="67">
        <f t="shared" si="156"/>
        <v>0</v>
      </c>
      <c r="R451" s="67">
        <f t="shared" si="156"/>
        <v>0</v>
      </c>
      <c r="S451" s="67">
        <f t="shared" si="156"/>
        <v>0</v>
      </c>
      <c r="T451" s="67">
        <f t="shared" si="156"/>
        <v>0</v>
      </c>
      <c r="U451" s="169"/>
      <c r="V451" s="174"/>
      <c r="W451" s="169"/>
      <c r="X451" s="174"/>
      <c r="Y451" s="169"/>
      <c r="Z451" s="169"/>
      <c r="AA451" s="173"/>
      <c r="AB451" s="173"/>
      <c r="AC451" s="173"/>
      <c r="AD451" s="173"/>
      <c r="AE451" s="169"/>
      <c r="AF451" s="169"/>
      <c r="AG451" s="169"/>
      <c r="AH451" s="169"/>
      <c r="AI451" s="171"/>
      <c r="AJ451" s="169"/>
      <c r="AK451" s="68"/>
    </row>
    <row r="452" spans="1:37" s="69" customFormat="1" ht="19.5" customHeight="1" x14ac:dyDescent="0.25">
      <c r="A452" s="173"/>
      <c r="B452" s="173"/>
      <c r="C452" s="173"/>
      <c r="D452" s="173"/>
      <c r="E452" s="173"/>
      <c r="F452" s="66" t="s">
        <v>17</v>
      </c>
      <c r="G452" s="67">
        <f t="shared" ref="G452:T452" si="157">G78+G165+G253+G317+G446</f>
        <v>0</v>
      </c>
      <c r="H452" s="67">
        <f t="shared" si="157"/>
        <v>0</v>
      </c>
      <c r="I452" s="67">
        <f t="shared" si="157"/>
        <v>0</v>
      </c>
      <c r="J452" s="67">
        <f t="shared" si="157"/>
        <v>0</v>
      </c>
      <c r="K452" s="67">
        <f t="shared" si="157"/>
        <v>0</v>
      </c>
      <c r="L452" s="67">
        <f t="shared" si="157"/>
        <v>0</v>
      </c>
      <c r="M452" s="67">
        <f t="shared" si="157"/>
        <v>0</v>
      </c>
      <c r="N452" s="67">
        <f t="shared" si="157"/>
        <v>0</v>
      </c>
      <c r="O452" s="67">
        <f t="shared" si="157"/>
        <v>0</v>
      </c>
      <c r="P452" s="67">
        <f t="shared" si="157"/>
        <v>0</v>
      </c>
      <c r="Q452" s="67">
        <f t="shared" si="157"/>
        <v>0</v>
      </c>
      <c r="R452" s="67">
        <f t="shared" si="157"/>
        <v>0</v>
      </c>
      <c r="S452" s="67">
        <f t="shared" si="157"/>
        <v>0</v>
      </c>
      <c r="T452" s="67">
        <f t="shared" si="157"/>
        <v>0</v>
      </c>
      <c r="U452" s="169"/>
      <c r="V452" s="174"/>
      <c r="W452" s="169"/>
      <c r="X452" s="174"/>
      <c r="Y452" s="169"/>
      <c r="Z452" s="169"/>
      <c r="AA452" s="173"/>
      <c r="AB452" s="173"/>
      <c r="AC452" s="173"/>
      <c r="AD452" s="173"/>
      <c r="AE452" s="169"/>
      <c r="AF452" s="169"/>
      <c r="AG452" s="169"/>
      <c r="AH452" s="169"/>
      <c r="AI452" s="172"/>
      <c r="AJ452" s="169"/>
      <c r="AK452" s="68"/>
    </row>
    <row r="453" spans="1:37" x14ac:dyDescent="0.25">
      <c r="A453" s="9"/>
      <c r="B453" s="39"/>
      <c r="C453" s="40"/>
      <c r="D453" s="40"/>
      <c r="E453" s="9"/>
      <c r="F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J453" s="9"/>
    </row>
    <row r="454" spans="1:37" x14ac:dyDescent="0.25">
      <c r="A454" s="9"/>
      <c r="B454" s="39"/>
      <c r="C454" s="40"/>
      <c r="D454" s="40"/>
      <c r="E454" s="9"/>
      <c r="F454" s="9"/>
      <c r="P454" s="10"/>
      <c r="Q454" s="11"/>
      <c r="R454" s="11"/>
      <c r="S454" s="11"/>
      <c r="T454" s="11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J454" s="9"/>
    </row>
    <row r="455" spans="1:37" x14ac:dyDescent="0.25">
      <c r="A455" s="9"/>
      <c r="B455" s="39"/>
      <c r="C455" s="40"/>
      <c r="D455" s="40"/>
      <c r="E455" s="9"/>
      <c r="F455" s="9"/>
      <c r="O455" s="10"/>
      <c r="P455" s="10"/>
      <c r="Q455" s="10"/>
      <c r="R455" s="10"/>
      <c r="S455" s="10"/>
      <c r="T455" s="10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J455" s="9"/>
    </row>
    <row r="456" spans="1:37" x14ac:dyDescent="0.25">
      <c r="O456" s="10"/>
      <c r="P456" s="10"/>
      <c r="Q456" s="10"/>
      <c r="R456" s="10"/>
      <c r="S456" s="10"/>
      <c r="T456" s="10"/>
    </row>
  </sheetData>
  <mergeCells count="1406">
    <mergeCell ref="AI447:AI452"/>
    <mergeCell ref="AJ447:AJ452"/>
    <mergeCell ref="Y447:Y452"/>
    <mergeCell ref="Z447:Z452"/>
    <mergeCell ref="AA447:AA452"/>
    <mergeCell ref="AB447:AB452"/>
    <mergeCell ref="AC447:AC452"/>
    <mergeCell ref="AD447:AD452"/>
    <mergeCell ref="AF441:AF446"/>
    <mergeCell ref="AG441:AG446"/>
    <mergeCell ref="AH441:AH446"/>
    <mergeCell ref="AI441:AI446"/>
    <mergeCell ref="AJ441:AJ446"/>
    <mergeCell ref="A305:A311"/>
    <mergeCell ref="B305:B311"/>
    <mergeCell ref="C305:C311"/>
    <mergeCell ref="D305:D311"/>
    <mergeCell ref="E305:E311"/>
    <mergeCell ref="U305:U311"/>
    <mergeCell ref="V305:V311"/>
    <mergeCell ref="AG305:AG311"/>
    <mergeCell ref="AH305:AH311"/>
    <mergeCell ref="AJ305:AJ311"/>
    <mergeCell ref="AI305:AI311"/>
    <mergeCell ref="A447:E452"/>
    <mergeCell ref="U447:U452"/>
    <mergeCell ref="V447:V452"/>
    <mergeCell ref="W447:W452"/>
    <mergeCell ref="X447:X452"/>
    <mergeCell ref="Z441:Z446"/>
    <mergeCell ref="AA441:AA446"/>
    <mergeCell ref="AB441:AB446"/>
    <mergeCell ref="AC441:AC446"/>
    <mergeCell ref="AD441:AD446"/>
    <mergeCell ref="AE441:AE446"/>
    <mergeCell ref="A441:E446"/>
    <mergeCell ref="U441:U446"/>
    <mergeCell ref="V441:V446"/>
    <mergeCell ref="W441:W446"/>
    <mergeCell ref="X441:X446"/>
    <mergeCell ref="Y441:Y446"/>
    <mergeCell ref="AE447:AE452"/>
    <mergeCell ref="AE435:AE440"/>
    <mergeCell ref="AF435:AF440"/>
    <mergeCell ref="AG435:AG440"/>
    <mergeCell ref="AH435:AH440"/>
    <mergeCell ref="AF447:AF452"/>
    <mergeCell ref="AG447:AG452"/>
    <mergeCell ref="AH447:AH452"/>
    <mergeCell ref="AI435:AI440"/>
    <mergeCell ref="AJ435:AJ440"/>
    <mergeCell ref="Y435:Y440"/>
    <mergeCell ref="Z435:Z440"/>
    <mergeCell ref="AA435:AA440"/>
    <mergeCell ref="AB435:AB440"/>
    <mergeCell ref="AC435:AC440"/>
    <mergeCell ref="AD435:AD440"/>
    <mergeCell ref="AJ429:AJ434"/>
    <mergeCell ref="A435:A440"/>
    <mergeCell ref="B435:B440"/>
    <mergeCell ref="C435:C440"/>
    <mergeCell ref="D435:D440"/>
    <mergeCell ref="E435:E440"/>
    <mergeCell ref="U435:U440"/>
    <mergeCell ref="V435:V440"/>
    <mergeCell ref="W435:W440"/>
    <mergeCell ref="X435:X440"/>
    <mergeCell ref="AD429:AD434"/>
    <mergeCell ref="AE429:AE434"/>
    <mergeCell ref="AF429:AF434"/>
    <mergeCell ref="AG429:AG434"/>
    <mergeCell ref="AH429:AH434"/>
    <mergeCell ref="AI429:AI434"/>
    <mergeCell ref="X429:X434"/>
    <mergeCell ref="Y429:Y434"/>
    <mergeCell ref="Z429:Z434"/>
    <mergeCell ref="AA429:AA434"/>
    <mergeCell ref="AB429:AB434"/>
    <mergeCell ref="AC429:AC434"/>
    <mergeCell ref="A429:A434"/>
    <mergeCell ref="B429:B434"/>
    <mergeCell ref="C429:C434"/>
    <mergeCell ref="D429:D434"/>
    <mergeCell ref="E429:E434"/>
    <mergeCell ref="U429:U434"/>
    <mergeCell ref="V429:V434"/>
    <mergeCell ref="W429:W434"/>
    <mergeCell ref="AC423:AC428"/>
    <mergeCell ref="AD423:AD428"/>
    <mergeCell ref="AE423:AE428"/>
    <mergeCell ref="AF423:AF428"/>
    <mergeCell ref="AG423:AG428"/>
    <mergeCell ref="AH423:AH428"/>
    <mergeCell ref="W423:W428"/>
    <mergeCell ref="X423:X428"/>
    <mergeCell ref="Y423:Y428"/>
    <mergeCell ref="Z423:Z428"/>
    <mergeCell ref="AA423:AA428"/>
    <mergeCell ref="AB423:AB428"/>
    <mergeCell ref="AH417:AH422"/>
    <mergeCell ref="AI417:AI422"/>
    <mergeCell ref="AJ417:AJ422"/>
    <mergeCell ref="A423:A428"/>
    <mergeCell ref="B423:B428"/>
    <mergeCell ref="C423:C428"/>
    <mergeCell ref="D423:D428"/>
    <mergeCell ref="E423:E428"/>
    <mergeCell ref="U423:U428"/>
    <mergeCell ref="V423:V428"/>
    <mergeCell ref="AB417:AB422"/>
    <mergeCell ref="AC417:AC422"/>
    <mergeCell ref="AD417:AD422"/>
    <mergeCell ref="AE417:AE422"/>
    <mergeCell ref="AF417:AF422"/>
    <mergeCell ref="AG417:AG422"/>
    <mergeCell ref="V417:V422"/>
    <mergeCell ref="W417:W422"/>
    <mergeCell ref="X417:X422"/>
    <mergeCell ref="Y417:Y422"/>
    <mergeCell ref="Z417:Z422"/>
    <mergeCell ref="AA417:AA422"/>
    <mergeCell ref="A417:A422"/>
    <mergeCell ref="B417:B422"/>
    <mergeCell ref="C417:C422"/>
    <mergeCell ref="D417:D422"/>
    <mergeCell ref="E417:E422"/>
    <mergeCell ref="U417:U422"/>
    <mergeCell ref="AI423:AI428"/>
    <mergeCell ref="AJ423:AJ428"/>
    <mergeCell ref="AE411:AE416"/>
    <mergeCell ref="AF411:AF416"/>
    <mergeCell ref="AG411:AG416"/>
    <mergeCell ref="AH411:AH416"/>
    <mergeCell ref="AI411:AI416"/>
    <mergeCell ref="AJ411:AJ416"/>
    <mergeCell ref="Y411:Y416"/>
    <mergeCell ref="Z411:Z416"/>
    <mergeCell ref="AA411:AA416"/>
    <mergeCell ref="AB411:AB416"/>
    <mergeCell ref="AC411:AC416"/>
    <mergeCell ref="AD411:AD416"/>
    <mergeCell ref="AJ405:AJ410"/>
    <mergeCell ref="A411:A416"/>
    <mergeCell ref="B411:B416"/>
    <mergeCell ref="C411:C416"/>
    <mergeCell ref="D411:D416"/>
    <mergeCell ref="E411:E416"/>
    <mergeCell ref="U411:U416"/>
    <mergeCell ref="V411:V416"/>
    <mergeCell ref="W411:W416"/>
    <mergeCell ref="X411:X416"/>
    <mergeCell ref="AD405:AD410"/>
    <mergeCell ref="AE405:AE410"/>
    <mergeCell ref="AF405:AF410"/>
    <mergeCell ref="AG405:AG410"/>
    <mergeCell ref="AH405:AH410"/>
    <mergeCell ref="AI405:AI410"/>
    <mergeCell ref="X405:X410"/>
    <mergeCell ref="Y405:Y410"/>
    <mergeCell ref="Z405:Z410"/>
    <mergeCell ref="AA405:AA410"/>
    <mergeCell ref="AB405:AB410"/>
    <mergeCell ref="AC405:AC410"/>
    <mergeCell ref="AI399:AI404"/>
    <mergeCell ref="AJ399:AJ404"/>
    <mergeCell ref="A405:A410"/>
    <mergeCell ref="B405:B410"/>
    <mergeCell ref="C405:C410"/>
    <mergeCell ref="D405:D410"/>
    <mergeCell ref="E405:E410"/>
    <mergeCell ref="U405:U410"/>
    <mergeCell ref="V405:V410"/>
    <mergeCell ref="W405:W410"/>
    <mergeCell ref="AC399:AC404"/>
    <mergeCell ref="AD399:AD404"/>
    <mergeCell ref="AE399:AE404"/>
    <mergeCell ref="AF399:AF404"/>
    <mergeCell ref="AG399:AG404"/>
    <mergeCell ref="AH399:AH404"/>
    <mergeCell ref="W399:W404"/>
    <mergeCell ref="X399:X404"/>
    <mergeCell ref="Y399:Y404"/>
    <mergeCell ref="Z399:Z404"/>
    <mergeCell ref="AA399:AA404"/>
    <mergeCell ref="AB399:AB404"/>
    <mergeCell ref="AH393:AH398"/>
    <mergeCell ref="AI393:AI398"/>
    <mergeCell ref="AJ393:AJ398"/>
    <mergeCell ref="A399:A404"/>
    <mergeCell ref="B399:B404"/>
    <mergeCell ref="C399:C404"/>
    <mergeCell ref="D399:D404"/>
    <mergeCell ref="E399:E404"/>
    <mergeCell ref="U399:U404"/>
    <mergeCell ref="V399:V404"/>
    <mergeCell ref="AB393:AB398"/>
    <mergeCell ref="AC393:AC398"/>
    <mergeCell ref="AD393:AD398"/>
    <mergeCell ref="AE393:AE398"/>
    <mergeCell ref="AF393:AF398"/>
    <mergeCell ref="AG393:AG398"/>
    <mergeCell ref="V393:V398"/>
    <mergeCell ref="W393:W398"/>
    <mergeCell ref="X393:X398"/>
    <mergeCell ref="Y393:Y398"/>
    <mergeCell ref="Z393:Z398"/>
    <mergeCell ref="AA393:AA398"/>
    <mergeCell ref="A393:A398"/>
    <mergeCell ref="B393:B398"/>
    <mergeCell ref="C393:C398"/>
    <mergeCell ref="D393:D398"/>
    <mergeCell ref="E393:E398"/>
    <mergeCell ref="U393:U398"/>
    <mergeCell ref="AE387:AE392"/>
    <mergeCell ref="AF387:AF392"/>
    <mergeCell ref="AG387:AG392"/>
    <mergeCell ref="AH387:AH392"/>
    <mergeCell ref="AI387:AI392"/>
    <mergeCell ref="AJ387:AJ392"/>
    <mergeCell ref="Y387:Y392"/>
    <mergeCell ref="Z387:Z392"/>
    <mergeCell ref="AA387:AA392"/>
    <mergeCell ref="AB387:AB392"/>
    <mergeCell ref="AC387:AC392"/>
    <mergeCell ref="AD387:AD392"/>
    <mergeCell ref="AJ381:AJ386"/>
    <mergeCell ref="A387:A392"/>
    <mergeCell ref="B387:B392"/>
    <mergeCell ref="C387:C392"/>
    <mergeCell ref="D387:D392"/>
    <mergeCell ref="E387:E392"/>
    <mergeCell ref="U387:U392"/>
    <mergeCell ref="V387:V392"/>
    <mergeCell ref="W387:W392"/>
    <mergeCell ref="X387:X392"/>
    <mergeCell ref="AD381:AD386"/>
    <mergeCell ref="AE381:AE386"/>
    <mergeCell ref="AF381:AF386"/>
    <mergeCell ref="AG381:AG386"/>
    <mergeCell ref="AH381:AH386"/>
    <mergeCell ref="AI381:AI386"/>
    <mergeCell ref="X381:X386"/>
    <mergeCell ref="Y381:Y386"/>
    <mergeCell ref="Z381:Z386"/>
    <mergeCell ref="AA381:AA386"/>
    <mergeCell ref="AB381:AB386"/>
    <mergeCell ref="AC381:AC386"/>
    <mergeCell ref="AI375:AI380"/>
    <mergeCell ref="AJ375:AJ380"/>
    <mergeCell ref="A381:A386"/>
    <mergeCell ref="B381:B386"/>
    <mergeCell ref="C381:C386"/>
    <mergeCell ref="D381:D386"/>
    <mergeCell ref="E381:E386"/>
    <mergeCell ref="U381:U386"/>
    <mergeCell ref="V381:V386"/>
    <mergeCell ref="W381:W386"/>
    <mergeCell ref="AC375:AC380"/>
    <mergeCell ref="AD375:AD380"/>
    <mergeCell ref="AE375:AE380"/>
    <mergeCell ref="AF375:AF380"/>
    <mergeCell ref="AG375:AG380"/>
    <mergeCell ref="AH375:AH380"/>
    <mergeCell ref="W375:W380"/>
    <mergeCell ref="X375:X380"/>
    <mergeCell ref="Y375:Y380"/>
    <mergeCell ref="Z375:Z380"/>
    <mergeCell ref="AA375:AA380"/>
    <mergeCell ref="AB375:AB380"/>
    <mergeCell ref="AH369:AH374"/>
    <mergeCell ref="AI369:AI374"/>
    <mergeCell ref="AJ369:AJ374"/>
    <mergeCell ref="A375:A380"/>
    <mergeCell ref="B375:B380"/>
    <mergeCell ref="C375:C380"/>
    <mergeCell ref="D375:D380"/>
    <mergeCell ref="E375:E380"/>
    <mergeCell ref="U375:U380"/>
    <mergeCell ref="V375:V380"/>
    <mergeCell ref="AB369:AB374"/>
    <mergeCell ref="AC369:AC374"/>
    <mergeCell ref="AD369:AD374"/>
    <mergeCell ref="AE369:AE374"/>
    <mergeCell ref="AF369:AF374"/>
    <mergeCell ref="AG369:AG374"/>
    <mergeCell ref="V369:V374"/>
    <mergeCell ref="W369:W374"/>
    <mergeCell ref="X369:X374"/>
    <mergeCell ref="Y369:Y374"/>
    <mergeCell ref="Z369:Z374"/>
    <mergeCell ref="AA369:AA374"/>
    <mergeCell ref="A369:A374"/>
    <mergeCell ref="B369:B374"/>
    <mergeCell ref="C369:C374"/>
    <mergeCell ref="D369:D374"/>
    <mergeCell ref="E369:E374"/>
    <mergeCell ref="U369:U374"/>
    <mergeCell ref="AE363:AE368"/>
    <mergeCell ref="AF363:AF368"/>
    <mergeCell ref="AG363:AG368"/>
    <mergeCell ref="AH363:AH368"/>
    <mergeCell ref="AI363:AI368"/>
    <mergeCell ref="AJ363:AJ368"/>
    <mergeCell ref="Y363:Y368"/>
    <mergeCell ref="Z363:Z368"/>
    <mergeCell ref="AA363:AA368"/>
    <mergeCell ref="AB363:AB368"/>
    <mergeCell ref="AC363:AC368"/>
    <mergeCell ref="AD363:AD368"/>
    <mergeCell ref="AJ357:AJ362"/>
    <mergeCell ref="A363:A368"/>
    <mergeCell ref="B363:B368"/>
    <mergeCell ref="C363:C368"/>
    <mergeCell ref="D363:D368"/>
    <mergeCell ref="E363:E368"/>
    <mergeCell ref="U363:U368"/>
    <mergeCell ref="V363:V368"/>
    <mergeCell ref="W363:W368"/>
    <mergeCell ref="X363:X368"/>
    <mergeCell ref="AD357:AD362"/>
    <mergeCell ref="AE357:AE362"/>
    <mergeCell ref="AF357:AF362"/>
    <mergeCell ref="AG357:AG362"/>
    <mergeCell ref="AH357:AH362"/>
    <mergeCell ref="AI357:AI362"/>
    <mergeCell ref="X357:X362"/>
    <mergeCell ref="Y357:Y362"/>
    <mergeCell ref="Z357:Z362"/>
    <mergeCell ref="AA357:AA362"/>
    <mergeCell ref="AB357:AB362"/>
    <mergeCell ref="AC357:AC362"/>
    <mergeCell ref="AI351:AI356"/>
    <mergeCell ref="AJ351:AJ356"/>
    <mergeCell ref="A357:A362"/>
    <mergeCell ref="B357:B362"/>
    <mergeCell ref="C357:C362"/>
    <mergeCell ref="D357:D362"/>
    <mergeCell ref="E357:E362"/>
    <mergeCell ref="U357:U362"/>
    <mergeCell ref="V357:V362"/>
    <mergeCell ref="W357:W362"/>
    <mergeCell ref="AC351:AC356"/>
    <mergeCell ref="AD351:AD356"/>
    <mergeCell ref="AE351:AE356"/>
    <mergeCell ref="AF351:AF356"/>
    <mergeCell ref="AG351:AG356"/>
    <mergeCell ref="AH351:AH356"/>
    <mergeCell ref="W351:W356"/>
    <mergeCell ref="X351:X356"/>
    <mergeCell ref="Y351:Y356"/>
    <mergeCell ref="Z351:Z356"/>
    <mergeCell ref="AA351:AA356"/>
    <mergeCell ref="AB351:AB356"/>
    <mergeCell ref="AH345:AH350"/>
    <mergeCell ref="AI345:AI350"/>
    <mergeCell ref="AJ345:AJ350"/>
    <mergeCell ref="A351:A356"/>
    <mergeCell ref="B351:B356"/>
    <mergeCell ref="C351:C356"/>
    <mergeCell ref="D351:D356"/>
    <mergeCell ref="E351:E356"/>
    <mergeCell ref="U351:U356"/>
    <mergeCell ref="V351:V356"/>
    <mergeCell ref="AB345:AB350"/>
    <mergeCell ref="AC345:AC350"/>
    <mergeCell ref="AD345:AD350"/>
    <mergeCell ref="AE345:AE350"/>
    <mergeCell ref="AF345:AF350"/>
    <mergeCell ref="AG345:AG350"/>
    <mergeCell ref="V345:V350"/>
    <mergeCell ref="W345:W350"/>
    <mergeCell ref="X345:X350"/>
    <mergeCell ref="Y345:Y350"/>
    <mergeCell ref="Z345:Z350"/>
    <mergeCell ref="AA345:AA350"/>
    <mergeCell ref="A345:A350"/>
    <mergeCell ref="B345:B350"/>
    <mergeCell ref="C345:C350"/>
    <mergeCell ref="D345:D350"/>
    <mergeCell ref="E345:E350"/>
    <mergeCell ref="U345:U350"/>
    <mergeCell ref="AE339:AE344"/>
    <mergeCell ref="AF339:AF344"/>
    <mergeCell ref="AG339:AG344"/>
    <mergeCell ref="AH339:AH344"/>
    <mergeCell ref="AI339:AI344"/>
    <mergeCell ref="AJ339:AJ344"/>
    <mergeCell ref="Y339:Y344"/>
    <mergeCell ref="Z339:Z344"/>
    <mergeCell ref="AA339:AA344"/>
    <mergeCell ref="AB339:AB344"/>
    <mergeCell ref="AC339:AC344"/>
    <mergeCell ref="AD339:AD344"/>
    <mergeCell ref="AJ333:AJ338"/>
    <mergeCell ref="A339:A344"/>
    <mergeCell ref="B339:B344"/>
    <mergeCell ref="C339:C344"/>
    <mergeCell ref="D339:D344"/>
    <mergeCell ref="E339:E344"/>
    <mergeCell ref="U339:U344"/>
    <mergeCell ref="V339:V344"/>
    <mergeCell ref="W339:W344"/>
    <mergeCell ref="X339:X344"/>
    <mergeCell ref="AD333:AD338"/>
    <mergeCell ref="AE333:AE338"/>
    <mergeCell ref="AF333:AF338"/>
    <mergeCell ref="AG333:AG338"/>
    <mergeCell ref="AH333:AH338"/>
    <mergeCell ref="AI333:AI338"/>
    <mergeCell ref="X333:X338"/>
    <mergeCell ref="Y333:Y338"/>
    <mergeCell ref="Z333:Z338"/>
    <mergeCell ref="AA333:AA338"/>
    <mergeCell ref="AB333:AB338"/>
    <mergeCell ref="AC333:AC338"/>
    <mergeCell ref="AI327:AI332"/>
    <mergeCell ref="AJ327:AJ332"/>
    <mergeCell ref="A333:A338"/>
    <mergeCell ref="B333:B338"/>
    <mergeCell ref="C333:C338"/>
    <mergeCell ref="D333:D338"/>
    <mergeCell ref="E333:E338"/>
    <mergeCell ref="U333:U338"/>
    <mergeCell ref="V333:V338"/>
    <mergeCell ref="W333:W338"/>
    <mergeCell ref="AC327:AC332"/>
    <mergeCell ref="AD327:AD332"/>
    <mergeCell ref="AE327:AE332"/>
    <mergeCell ref="AF327:AF332"/>
    <mergeCell ref="AG327:AG332"/>
    <mergeCell ref="AH327:AH332"/>
    <mergeCell ref="W327:W332"/>
    <mergeCell ref="X327:X332"/>
    <mergeCell ref="Y327:Y332"/>
    <mergeCell ref="Z327:Z332"/>
    <mergeCell ref="AA327:AA332"/>
    <mergeCell ref="AB327:AB332"/>
    <mergeCell ref="AH321:AH326"/>
    <mergeCell ref="AI321:AI326"/>
    <mergeCell ref="AJ321:AJ326"/>
    <mergeCell ref="A327:A332"/>
    <mergeCell ref="B327:B332"/>
    <mergeCell ref="C327:C332"/>
    <mergeCell ref="D327:D332"/>
    <mergeCell ref="E327:E332"/>
    <mergeCell ref="U327:U332"/>
    <mergeCell ref="V327:V332"/>
    <mergeCell ref="AB321:AB326"/>
    <mergeCell ref="AC321:AC326"/>
    <mergeCell ref="AD321:AD326"/>
    <mergeCell ref="AE321:AE326"/>
    <mergeCell ref="AF321:AF326"/>
    <mergeCell ref="AG321:AG326"/>
    <mergeCell ref="V321:V326"/>
    <mergeCell ref="W321:W326"/>
    <mergeCell ref="X321:X326"/>
    <mergeCell ref="Y321:Y326"/>
    <mergeCell ref="Z321:Z326"/>
    <mergeCell ref="AA321:AA326"/>
    <mergeCell ref="A321:A326"/>
    <mergeCell ref="B321:B326"/>
    <mergeCell ref="C321:C326"/>
    <mergeCell ref="D321:D326"/>
    <mergeCell ref="E321:E326"/>
    <mergeCell ref="U321:U326"/>
    <mergeCell ref="AH312:AH317"/>
    <mergeCell ref="AI312:AI317"/>
    <mergeCell ref="AJ312:AJ317"/>
    <mergeCell ref="A318:AJ318"/>
    <mergeCell ref="A319:AJ319"/>
    <mergeCell ref="A320:AJ320"/>
    <mergeCell ref="AB312:AB317"/>
    <mergeCell ref="AC312:AC317"/>
    <mergeCell ref="AD312:AD317"/>
    <mergeCell ref="AE312:AE317"/>
    <mergeCell ref="AF312:AF317"/>
    <mergeCell ref="AG312:AG317"/>
    <mergeCell ref="AH299:AH304"/>
    <mergeCell ref="AJ299:AJ304"/>
    <mergeCell ref="A312:E317"/>
    <mergeCell ref="U312:U317"/>
    <mergeCell ref="V312:V317"/>
    <mergeCell ref="W312:W317"/>
    <mergeCell ref="X312:X317"/>
    <mergeCell ref="Y312:Y317"/>
    <mergeCell ref="Z312:Z317"/>
    <mergeCell ref="AA312:AA317"/>
    <mergeCell ref="AJ293:AJ298"/>
    <mergeCell ref="A299:A304"/>
    <mergeCell ref="B299:B304"/>
    <mergeCell ref="C299:C304"/>
    <mergeCell ref="D299:D304"/>
    <mergeCell ref="E299:E304"/>
    <mergeCell ref="U299:U304"/>
    <mergeCell ref="V299:V304"/>
    <mergeCell ref="AF299:AF304"/>
    <mergeCell ref="AG299:AG304"/>
    <mergeCell ref="U293:U298"/>
    <mergeCell ref="V293:V298"/>
    <mergeCell ref="AF293:AF298"/>
    <mergeCell ref="AG293:AG298"/>
    <mergeCell ref="AH293:AH298"/>
    <mergeCell ref="AI293:AI298"/>
    <mergeCell ref="AF287:AF292"/>
    <mergeCell ref="AG287:AG292"/>
    <mergeCell ref="AH287:AH292"/>
    <mergeCell ref="AI287:AI292"/>
    <mergeCell ref="AJ287:AJ292"/>
    <mergeCell ref="A293:A298"/>
    <mergeCell ref="B293:B298"/>
    <mergeCell ref="C293:C298"/>
    <mergeCell ref="D293:D298"/>
    <mergeCell ref="E293:E298"/>
    <mergeCell ref="AH281:AH286"/>
    <mergeCell ref="AI281:AI286"/>
    <mergeCell ref="AJ281:AJ286"/>
    <mergeCell ref="A287:A292"/>
    <mergeCell ref="B287:B292"/>
    <mergeCell ref="C287:C292"/>
    <mergeCell ref="D287:D292"/>
    <mergeCell ref="E287:E292"/>
    <mergeCell ref="U287:U292"/>
    <mergeCell ref="V287:V292"/>
    <mergeCell ref="AB281:AB286"/>
    <mergeCell ref="AC281:AC286"/>
    <mergeCell ref="AD281:AD286"/>
    <mergeCell ref="AE281:AE286"/>
    <mergeCell ref="AF281:AF286"/>
    <mergeCell ref="AG281:AG286"/>
    <mergeCell ref="V281:V286"/>
    <mergeCell ref="W281:W286"/>
    <mergeCell ref="X281:X286"/>
    <mergeCell ref="Y281:Y286"/>
    <mergeCell ref="Z281:Z286"/>
    <mergeCell ref="AA281:AA286"/>
    <mergeCell ref="A281:A286"/>
    <mergeCell ref="B281:B286"/>
    <mergeCell ref="C281:C286"/>
    <mergeCell ref="D281:D286"/>
    <mergeCell ref="E281:E286"/>
    <mergeCell ref="U281:U286"/>
    <mergeCell ref="AE275:AE280"/>
    <mergeCell ref="AF275:AF280"/>
    <mergeCell ref="AG275:AG280"/>
    <mergeCell ref="AH275:AH280"/>
    <mergeCell ref="AI275:AI280"/>
    <mergeCell ref="AJ275:AJ280"/>
    <mergeCell ref="Y275:Y280"/>
    <mergeCell ref="Z275:Z280"/>
    <mergeCell ref="AA275:AA280"/>
    <mergeCell ref="AB275:AB280"/>
    <mergeCell ref="AC275:AC280"/>
    <mergeCell ref="AD275:AD280"/>
    <mergeCell ref="AJ269:AJ274"/>
    <mergeCell ref="A275:A280"/>
    <mergeCell ref="B275:B280"/>
    <mergeCell ref="C275:C280"/>
    <mergeCell ref="D275:D280"/>
    <mergeCell ref="E275:E280"/>
    <mergeCell ref="U275:U280"/>
    <mergeCell ref="V275:V280"/>
    <mergeCell ref="W275:W280"/>
    <mergeCell ref="X275:X280"/>
    <mergeCell ref="AD269:AD274"/>
    <mergeCell ref="AE269:AE274"/>
    <mergeCell ref="AF269:AF274"/>
    <mergeCell ref="AG269:AG274"/>
    <mergeCell ref="AH269:AH274"/>
    <mergeCell ref="AI269:AI274"/>
    <mergeCell ref="X269:X274"/>
    <mergeCell ref="Y269:Y274"/>
    <mergeCell ref="Z269:Z274"/>
    <mergeCell ref="AA269:AA274"/>
    <mergeCell ref="AB269:AB274"/>
    <mergeCell ref="AC269:AC274"/>
    <mergeCell ref="AI263:AI268"/>
    <mergeCell ref="AJ263:AJ268"/>
    <mergeCell ref="A269:A274"/>
    <mergeCell ref="B269:B274"/>
    <mergeCell ref="C269:C274"/>
    <mergeCell ref="D269:D274"/>
    <mergeCell ref="E269:E274"/>
    <mergeCell ref="U269:U274"/>
    <mergeCell ref="V269:V274"/>
    <mergeCell ref="W269:W274"/>
    <mergeCell ref="AC263:AC268"/>
    <mergeCell ref="AD263:AD268"/>
    <mergeCell ref="AE263:AE268"/>
    <mergeCell ref="AF263:AF268"/>
    <mergeCell ref="AG263:AG268"/>
    <mergeCell ref="AH263:AH268"/>
    <mergeCell ref="W263:W268"/>
    <mergeCell ref="X263:X268"/>
    <mergeCell ref="Y263:Y268"/>
    <mergeCell ref="Z263:Z268"/>
    <mergeCell ref="AA263:AA268"/>
    <mergeCell ref="AB263:AB268"/>
    <mergeCell ref="AH257:AH262"/>
    <mergeCell ref="AI257:AI262"/>
    <mergeCell ref="AJ257:AJ262"/>
    <mergeCell ref="A263:A268"/>
    <mergeCell ref="B263:B268"/>
    <mergeCell ref="C263:C268"/>
    <mergeCell ref="D263:D268"/>
    <mergeCell ref="E263:E268"/>
    <mergeCell ref="U263:U268"/>
    <mergeCell ref="V263:V268"/>
    <mergeCell ref="AB257:AB262"/>
    <mergeCell ref="AC257:AC262"/>
    <mergeCell ref="AD257:AD262"/>
    <mergeCell ref="AE257:AE262"/>
    <mergeCell ref="AF257:AF262"/>
    <mergeCell ref="AG257:AG262"/>
    <mergeCell ref="V257:V262"/>
    <mergeCell ref="W257:W262"/>
    <mergeCell ref="X257:X262"/>
    <mergeCell ref="Y257:Y262"/>
    <mergeCell ref="Z257:Z262"/>
    <mergeCell ref="AA257:AA262"/>
    <mergeCell ref="A257:A262"/>
    <mergeCell ref="B257:B262"/>
    <mergeCell ref="C257:C262"/>
    <mergeCell ref="D257:D262"/>
    <mergeCell ref="E257:E262"/>
    <mergeCell ref="U257:U262"/>
    <mergeCell ref="AH248:AH253"/>
    <mergeCell ref="AI248:AI253"/>
    <mergeCell ref="AJ248:AJ253"/>
    <mergeCell ref="A254:AJ254"/>
    <mergeCell ref="A255:AJ255"/>
    <mergeCell ref="A256:AJ256"/>
    <mergeCell ref="AB248:AB253"/>
    <mergeCell ref="AC248:AC253"/>
    <mergeCell ref="AD248:AD253"/>
    <mergeCell ref="AE248:AE253"/>
    <mergeCell ref="AF248:AF253"/>
    <mergeCell ref="AG248:AG253"/>
    <mergeCell ref="AI235:AI240"/>
    <mergeCell ref="AJ235:AJ240"/>
    <mergeCell ref="A248:E253"/>
    <mergeCell ref="U248:U253"/>
    <mergeCell ref="V248:V253"/>
    <mergeCell ref="W248:W253"/>
    <mergeCell ref="X248:X253"/>
    <mergeCell ref="Y248:Y253"/>
    <mergeCell ref="Z248:Z253"/>
    <mergeCell ref="AA248:AA253"/>
    <mergeCell ref="AC235:AC240"/>
    <mergeCell ref="AD235:AD240"/>
    <mergeCell ref="AE235:AE240"/>
    <mergeCell ref="AF235:AF240"/>
    <mergeCell ref="AG235:AG240"/>
    <mergeCell ref="AH235:AH240"/>
    <mergeCell ref="W235:W240"/>
    <mergeCell ref="X235:X240"/>
    <mergeCell ref="Y235:Y240"/>
    <mergeCell ref="Z235:Z240"/>
    <mergeCell ref="AA235:AA240"/>
    <mergeCell ref="AB235:AB240"/>
    <mergeCell ref="AH229:AH234"/>
    <mergeCell ref="AI229:AI234"/>
    <mergeCell ref="AJ229:AJ234"/>
    <mergeCell ref="A235:A240"/>
    <mergeCell ref="B235:B240"/>
    <mergeCell ref="C235:C240"/>
    <mergeCell ref="D235:D240"/>
    <mergeCell ref="E235:E240"/>
    <mergeCell ref="U235:U240"/>
    <mergeCell ref="V235:V240"/>
    <mergeCell ref="AB229:AB234"/>
    <mergeCell ref="AC229:AC234"/>
    <mergeCell ref="AD229:AD234"/>
    <mergeCell ref="AE229:AE234"/>
    <mergeCell ref="AF229:AF234"/>
    <mergeCell ref="AG229:AG234"/>
    <mergeCell ref="V229:V234"/>
    <mergeCell ref="W229:W234"/>
    <mergeCell ref="X229:X234"/>
    <mergeCell ref="Y229:Y234"/>
    <mergeCell ref="Z229:Z234"/>
    <mergeCell ref="AA229:AA234"/>
    <mergeCell ref="A229:A234"/>
    <mergeCell ref="B229:B234"/>
    <mergeCell ref="C229:C234"/>
    <mergeCell ref="D229:D234"/>
    <mergeCell ref="E229:E234"/>
    <mergeCell ref="U229:U234"/>
    <mergeCell ref="AE223:AE228"/>
    <mergeCell ref="AF223:AF228"/>
    <mergeCell ref="AG223:AG228"/>
    <mergeCell ref="AH223:AH228"/>
    <mergeCell ref="AI223:AI228"/>
    <mergeCell ref="AJ223:AJ228"/>
    <mergeCell ref="Y223:Y228"/>
    <mergeCell ref="Z223:Z228"/>
    <mergeCell ref="AA223:AA228"/>
    <mergeCell ref="AB223:AB228"/>
    <mergeCell ref="AC223:AC228"/>
    <mergeCell ref="AD223:AD228"/>
    <mergeCell ref="AJ217:AJ222"/>
    <mergeCell ref="A223:A228"/>
    <mergeCell ref="B223:B228"/>
    <mergeCell ref="C223:C228"/>
    <mergeCell ref="D223:D228"/>
    <mergeCell ref="E223:E228"/>
    <mergeCell ref="U223:U228"/>
    <mergeCell ref="V223:V228"/>
    <mergeCell ref="W223:W228"/>
    <mergeCell ref="X223:X228"/>
    <mergeCell ref="AD217:AD222"/>
    <mergeCell ref="AE217:AE222"/>
    <mergeCell ref="AF217:AF222"/>
    <mergeCell ref="AG217:AG222"/>
    <mergeCell ref="AH217:AH222"/>
    <mergeCell ref="AI217:AI222"/>
    <mergeCell ref="X217:X222"/>
    <mergeCell ref="Y217:Y222"/>
    <mergeCell ref="Z217:Z222"/>
    <mergeCell ref="AA217:AA222"/>
    <mergeCell ref="AB217:AB222"/>
    <mergeCell ref="AC217:AC222"/>
    <mergeCell ref="AI211:AI216"/>
    <mergeCell ref="AJ211:AJ216"/>
    <mergeCell ref="A217:A222"/>
    <mergeCell ref="B217:B222"/>
    <mergeCell ref="C217:C222"/>
    <mergeCell ref="D217:D222"/>
    <mergeCell ref="E217:E222"/>
    <mergeCell ref="U217:U222"/>
    <mergeCell ref="V217:V222"/>
    <mergeCell ref="W217:W222"/>
    <mergeCell ref="AC211:AC216"/>
    <mergeCell ref="AD211:AD216"/>
    <mergeCell ref="AE211:AE216"/>
    <mergeCell ref="AF211:AF216"/>
    <mergeCell ref="AG211:AG216"/>
    <mergeCell ref="AH211:AH216"/>
    <mergeCell ref="W211:W216"/>
    <mergeCell ref="X211:X216"/>
    <mergeCell ref="Y211:Y216"/>
    <mergeCell ref="Z211:Z216"/>
    <mergeCell ref="AA211:AA216"/>
    <mergeCell ref="AB211:AB216"/>
    <mergeCell ref="AH205:AH210"/>
    <mergeCell ref="AI205:AI210"/>
    <mergeCell ref="AJ205:AJ210"/>
    <mergeCell ref="A211:A216"/>
    <mergeCell ref="B211:B216"/>
    <mergeCell ref="C211:C216"/>
    <mergeCell ref="D211:D216"/>
    <mergeCell ref="E211:E216"/>
    <mergeCell ref="U211:U216"/>
    <mergeCell ref="V211:V216"/>
    <mergeCell ref="AB205:AB210"/>
    <mergeCell ref="AC205:AC210"/>
    <mergeCell ref="AD205:AD210"/>
    <mergeCell ref="AE205:AE210"/>
    <mergeCell ref="AF205:AF210"/>
    <mergeCell ref="AG205:AG210"/>
    <mergeCell ref="V205:V210"/>
    <mergeCell ref="W205:W210"/>
    <mergeCell ref="X205:X210"/>
    <mergeCell ref="Y205:Y210"/>
    <mergeCell ref="Z205:Z210"/>
    <mergeCell ref="AA205:AA210"/>
    <mergeCell ref="A205:A210"/>
    <mergeCell ref="B205:B210"/>
    <mergeCell ref="C205:C210"/>
    <mergeCell ref="D205:D210"/>
    <mergeCell ref="E205:E210"/>
    <mergeCell ref="U205:U210"/>
    <mergeCell ref="AE199:AE204"/>
    <mergeCell ref="AF199:AF204"/>
    <mergeCell ref="AG199:AG204"/>
    <mergeCell ref="AH199:AH204"/>
    <mergeCell ref="AI199:AI204"/>
    <mergeCell ref="AJ199:AJ204"/>
    <mergeCell ref="Y199:Y204"/>
    <mergeCell ref="Z199:Z204"/>
    <mergeCell ref="AA199:AA204"/>
    <mergeCell ref="AB199:AB204"/>
    <mergeCell ref="AC199:AC204"/>
    <mergeCell ref="AD199:AD204"/>
    <mergeCell ref="AJ193:AJ198"/>
    <mergeCell ref="A199:A204"/>
    <mergeCell ref="B199:B204"/>
    <mergeCell ref="C199:C204"/>
    <mergeCell ref="D199:D204"/>
    <mergeCell ref="E199:E204"/>
    <mergeCell ref="U199:U204"/>
    <mergeCell ref="V199:V204"/>
    <mergeCell ref="W199:W204"/>
    <mergeCell ref="X199:X204"/>
    <mergeCell ref="AD193:AD198"/>
    <mergeCell ref="AE193:AE198"/>
    <mergeCell ref="AF193:AF198"/>
    <mergeCell ref="AG193:AG198"/>
    <mergeCell ref="AH193:AH198"/>
    <mergeCell ref="AI193:AI198"/>
    <mergeCell ref="X193:X198"/>
    <mergeCell ref="Y193:Y198"/>
    <mergeCell ref="Z193:Z198"/>
    <mergeCell ref="AA193:AA198"/>
    <mergeCell ref="AB193:AB198"/>
    <mergeCell ref="AC193:AC198"/>
    <mergeCell ref="AI187:AI192"/>
    <mergeCell ref="AJ187:AJ192"/>
    <mergeCell ref="A193:A198"/>
    <mergeCell ref="B193:B198"/>
    <mergeCell ref="C193:C198"/>
    <mergeCell ref="D193:D198"/>
    <mergeCell ref="E193:E198"/>
    <mergeCell ref="U193:U198"/>
    <mergeCell ref="V193:V198"/>
    <mergeCell ref="W193:W198"/>
    <mergeCell ref="AC187:AC192"/>
    <mergeCell ref="AD187:AD192"/>
    <mergeCell ref="AE187:AE192"/>
    <mergeCell ref="AF187:AF192"/>
    <mergeCell ref="AG187:AG192"/>
    <mergeCell ref="AH187:AH192"/>
    <mergeCell ref="W187:W192"/>
    <mergeCell ref="X187:X192"/>
    <mergeCell ref="Y187:Y192"/>
    <mergeCell ref="Z187:Z192"/>
    <mergeCell ref="AA187:AA192"/>
    <mergeCell ref="AB187:AB192"/>
    <mergeCell ref="AH181:AH186"/>
    <mergeCell ref="AI181:AI186"/>
    <mergeCell ref="AJ181:AJ186"/>
    <mergeCell ref="A187:A192"/>
    <mergeCell ref="B187:B192"/>
    <mergeCell ref="C187:C192"/>
    <mergeCell ref="D187:D192"/>
    <mergeCell ref="E187:E192"/>
    <mergeCell ref="U187:U192"/>
    <mergeCell ref="V187:V192"/>
    <mergeCell ref="AI175:AI180"/>
    <mergeCell ref="AJ175:AJ180"/>
    <mergeCell ref="A181:A186"/>
    <mergeCell ref="B181:B186"/>
    <mergeCell ref="C181:C186"/>
    <mergeCell ref="D181:D186"/>
    <mergeCell ref="E181:E186"/>
    <mergeCell ref="U181:U186"/>
    <mergeCell ref="V181:V186"/>
    <mergeCell ref="AG181:AG186"/>
    <mergeCell ref="AC175:AC180"/>
    <mergeCell ref="AD175:AD180"/>
    <mergeCell ref="AE175:AE180"/>
    <mergeCell ref="AF175:AF180"/>
    <mergeCell ref="AG175:AG180"/>
    <mergeCell ref="AH175:AH180"/>
    <mergeCell ref="W175:W180"/>
    <mergeCell ref="X175:X180"/>
    <mergeCell ref="Y175:Y180"/>
    <mergeCell ref="Z175:Z180"/>
    <mergeCell ref="AA175:AA180"/>
    <mergeCell ref="AB175:AB180"/>
    <mergeCell ref="AH169:AH174"/>
    <mergeCell ref="AI169:AI174"/>
    <mergeCell ref="AJ169:AJ174"/>
    <mergeCell ref="A175:A180"/>
    <mergeCell ref="B175:B180"/>
    <mergeCell ref="C175:C180"/>
    <mergeCell ref="D175:D180"/>
    <mergeCell ref="E175:E180"/>
    <mergeCell ref="U175:U180"/>
    <mergeCell ref="V175:V180"/>
    <mergeCell ref="AB169:AB174"/>
    <mergeCell ref="AC169:AC174"/>
    <mergeCell ref="AD169:AD174"/>
    <mergeCell ref="AE169:AE174"/>
    <mergeCell ref="AF169:AF174"/>
    <mergeCell ref="AG169:AG174"/>
    <mergeCell ref="V169:V174"/>
    <mergeCell ref="W169:W174"/>
    <mergeCell ref="X169:X174"/>
    <mergeCell ref="Y169:Y174"/>
    <mergeCell ref="Z169:Z174"/>
    <mergeCell ref="AA169:AA174"/>
    <mergeCell ref="A169:A174"/>
    <mergeCell ref="B169:B174"/>
    <mergeCell ref="C169:C174"/>
    <mergeCell ref="D169:D174"/>
    <mergeCell ref="E169:E174"/>
    <mergeCell ref="U169:U174"/>
    <mergeCell ref="AH160:AH165"/>
    <mergeCell ref="AI160:AI165"/>
    <mergeCell ref="AJ160:AJ165"/>
    <mergeCell ref="A166:AJ166"/>
    <mergeCell ref="A167:AJ167"/>
    <mergeCell ref="A168:AJ168"/>
    <mergeCell ref="AB160:AB165"/>
    <mergeCell ref="AC160:AC165"/>
    <mergeCell ref="AD160:AD165"/>
    <mergeCell ref="AE160:AE165"/>
    <mergeCell ref="AF160:AF165"/>
    <mergeCell ref="AG160:AG165"/>
    <mergeCell ref="AI154:AI159"/>
    <mergeCell ref="AJ154:AJ159"/>
    <mergeCell ref="A160:E165"/>
    <mergeCell ref="U160:U165"/>
    <mergeCell ref="V160:V165"/>
    <mergeCell ref="W160:W165"/>
    <mergeCell ref="X160:X165"/>
    <mergeCell ref="Y160:Y165"/>
    <mergeCell ref="Z160:Z165"/>
    <mergeCell ref="AA160:AA165"/>
    <mergeCell ref="AC154:AC159"/>
    <mergeCell ref="AD154:AD159"/>
    <mergeCell ref="AE154:AE159"/>
    <mergeCell ref="AF154:AF159"/>
    <mergeCell ref="AG154:AG159"/>
    <mergeCell ref="AH154:AH159"/>
    <mergeCell ref="W154:W159"/>
    <mergeCell ref="X154:X159"/>
    <mergeCell ref="Y154:Y159"/>
    <mergeCell ref="Z154:Z159"/>
    <mergeCell ref="AA154:AA159"/>
    <mergeCell ref="AB154:AB159"/>
    <mergeCell ref="AH148:AH153"/>
    <mergeCell ref="AI148:AI153"/>
    <mergeCell ref="AJ148:AJ153"/>
    <mergeCell ref="A154:A159"/>
    <mergeCell ref="B154:B159"/>
    <mergeCell ref="C154:C159"/>
    <mergeCell ref="D154:D159"/>
    <mergeCell ref="E154:E159"/>
    <mergeCell ref="U154:U159"/>
    <mergeCell ref="V154:V159"/>
    <mergeCell ref="AB148:AB153"/>
    <mergeCell ref="AC148:AC153"/>
    <mergeCell ref="AD148:AD153"/>
    <mergeCell ref="AE148:AE153"/>
    <mergeCell ref="AF148:AF153"/>
    <mergeCell ref="AG148:AG153"/>
    <mergeCell ref="V148:V153"/>
    <mergeCell ref="W148:W153"/>
    <mergeCell ref="X148:X153"/>
    <mergeCell ref="Y148:Y153"/>
    <mergeCell ref="Z148:Z153"/>
    <mergeCell ref="AA148:AA153"/>
    <mergeCell ref="A148:A153"/>
    <mergeCell ref="B148:B153"/>
    <mergeCell ref="C148:C153"/>
    <mergeCell ref="D148:D153"/>
    <mergeCell ref="E148:E153"/>
    <mergeCell ref="U148:U153"/>
    <mergeCell ref="AE142:AE147"/>
    <mergeCell ref="AF142:AF147"/>
    <mergeCell ref="AG142:AG147"/>
    <mergeCell ref="AH142:AH147"/>
    <mergeCell ref="AI142:AI147"/>
    <mergeCell ref="AJ142:AJ147"/>
    <mergeCell ref="Y142:Y147"/>
    <mergeCell ref="Z142:Z147"/>
    <mergeCell ref="AA142:AA147"/>
    <mergeCell ref="AB142:AB147"/>
    <mergeCell ref="AC142:AC147"/>
    <mergeCell ref="AD142:AD147"/>
    <mergeCell ref="AJ136:AJ141"/>
    <mergeCell ref="A142:A147"/>
    <mergeCell ref="B142:B147"/>
    <mergeCell ref="C142:C147"/>
    <mergeCell ref="D142:D147"/>
    <mergeCell ref="E142:E147"/>
    <mergeCell ref="U142:U147"/>
    <mergeCell ref="V142:V147"/>
    <mergeCell ref="W142:W147"/>
    <mergeCell ref="X142:X147"/>
    <mergeCell ref="AD136:AD141"/>
    <mergeCell ref="AE136:AE141"/>
    <mergeCell ref="AF136:AF141"/>
    <mergeCell ref="AG136:AG141"/>
    <mergeCell ref="AH136:AH141"/>
    <mergeCell ref="AI136:AI141"/>
    <mergeCell ref="X136:X141"/>
    <mergeCell ref="Y136:Y141"/>
    <mergeCell ref="Z136:Z141"/>
    <mergeCell ref="AA136:AA141"/>
    <mergeCell ref="AB136:AB141"/>
    <mergeCell ref="AC136:AC141"/>
    <mergeCell ref="AI130:AI135"/>
    <mergeCell ref="AJ130:AJ135"/>
    <mergeCell ref="A136:A141"/>
    <mergeCell ref="B136:B141"/>
    <mergeCell ref="C136:C141"/>
    <mergeCell ref="D136:D141"/>
    <mergeCell ref="E136:E141"/>
    <mergeCell ref="U136:U141"/>
    <mergeCell ref="V136:V141"/>
    <mergeCell ref="W136:W141"/>
    <mergeCell ref="AJ124:AJ129"/>
    <mergeCell ref="A130:A135"/>
    <mergeCell ref="B130:B135"/>
    <mergeCell ref="C130:C135"/>
    <mergeCell ref="D130:D135"/>
    <mergeCell ref="E130:E135"/>
    <mergeCell ref="U130:U135"/>
    <mergeCell ref="V130:V135"/>
    <mergeCell ref="AG130:AG135"/>
    <mergeCell ref="AH130:AH135"/>
    <mergeCell ref="AD124:AD129"/>
    <mergeCell ref="AE124:AE129"/>
    <mergeCell ref="AF124:AF129"/>
    <mergeCell ref="AG124:AG129"/>
    <mergeCell ref="AH124:AH129"/>
    <mergeCell ref="AI124:AI129"/>
    <mergeCell ref="X124:X129"/>
    <mergeCell ref="Y124:Y129"/>
    <mergeCell ref="Z124:Z129"/>
    <mergeCell ref="AA124:AA129"/>
    <mergeCell ref="AB124:AB129"/>
    <mergeCell ref="AC124:AC129"/>
    <mergeCell ref="AI118:AI123"/>
    <mergeCell ref="AJ118:AJ123"/>
    <mergeCell ref="A124:A129"/>
    <mergeCell ref="B124:B129"/>
    <mergeCell ref="C124:C129"/>
    <mergeCell ref="D124:D129"/>
    <mergeCell ref="E124:E129"/>
    <mergeCell ref="U124:U129"/>
    <mergeCell ref="V124:V129"/>
    <mergeCell ref="W124:W129"/>
    <mergeCell ref="AC118:AC123"/>
    <mergeCell ref="AD118:AD123"/>
    <mergeCell ref="AE118:AE123"/>
    <mergeCell ref="AF118:AF123"/>
    <mergeCell ref="AG118:AG123"/>
    <mergeCell ref="AH118:AH123"/>
    <mergeCell ref="W118:W123"/>
    <mergeCell ref="X118:X123"/>
    <mergeCell ref="Y118:Y123"/>
    <mergeCell ref="Z118:Z123"/>
    <mergeCell ref="AA118:AA123"/>
    <mergeCell ref="AB118:AB123"/>
    <mergeCell ref="AH112:AH117"/>
    <mergeCell ref="AI112:AI117"/>
    <mergeCell ref="AJ112:AJ117"/>
    <mergeCell ref="A118:A123"/>
    <mergeCell ref="B118:B123"/>
    <mergeCell ref="C118:C123"/>
    <mergeCell ref="D118:D123"/>
    <mergeCell ref="E118:E123"/>
    <mergeCell ref="U118:U123"/>
    <mergeCell ref="V118:V123"/>
    <mergeCell ref="AI106:AI111"/>
    <mergeCell ref="AJ106:AJ111"/>
    <mergeCell ref="A112:A117"/>
    <mergeCell ref="B112:B117"/>
    <mergeCell ref="C112:C117"/>
    <mergeCell ref="D112:D117"/>
    <mergeCell ref="E112:E117"/>
    <mergeCell ref="U112:U117"/>
    <mergeCell ref="V112:V117"/>
    <mergeCell ref="AG112:AG117"/>
    <mergeCell ref="AC106:AC111"/>
    <mergeCell ref="AD106:AD111"/>
    <mergeCell ref="AE106:AE111"/>
    <mergeCell ref="AF106:AF111"/>
    <mergeCell ref="AG106:AG111"/>
    <mergeCell ref="AH106:AH111"/>
    <mergeCell ref="W106:W111"/>
    <mergeCell ref="X106:X111"/>
    <mergeCell ref="Y106:Y111"/>
    <mergeCell ref="Z106:Z111"/>
    <mergeCell ref="AA106:AA111"/>
    <mergeCell ref="AB106:AB111"/>
    <mergeCell ref="AH100:AH105"/>
    <mergeCell ref="AI100:AI105"/>
    <mergeCell ref="AJ100:AJ105"/>
    <mergeCell ref="A106:A111"/>
    <mergeCell ref="B106:B111"/>
    <mergeCell ref="C106:C111"/>
    <mergeCell ref="D106:D111"/>
    <mergeCell ref="E106:E111"/>
    <mergeCell ref="U106:U111"/>
    <mergeCell ref="V106:V111"/>
    <mergeCell ref="AJ94:AJ99"/>
    <mergeCell ref="A100:A105"/>
    <mergeCell ref="B100:B105"/>
    <mergeCell ref="C100:C105"/>
    <mergeCell ref="D100:D105"/>
    <mergeCell ref="E100:E105"/>
    <mergeCell ref="U100:U105"/>
    <mergeCell ref="V100:V105"/>
    <mergeCell ref="AF100:AF105"/>
    <mergeCell ref="AG100:AG105"/>
    <mergeCell ref="AC94:AC99"/>
    <mergeCell ref="AD94:AD99"/>
    <mergeCell ref="AE94:AE99"/>
    <mergeCell ref="AF94:AF99"/>
    <mergeCell ref="AG94:AG99"/>
    <mergeCell ref="AH94:AH99"/>
    <mergeCell ref="W94:W99"/>
    <mergeCell ref="X94:X99"/>
    <mergeCell ref="Y94:Y99"/>
    <mergeCell ref="Z94:Z99"/>
    <mergeCell ref="AA94:AA99"/>
    <mergeCell ref="AB94:AB99"/>
    <mergeCell ref="AH88:AH93"/>
    <mergeCell ref="AI88:AI93"/>
    <mergeCell ref="AJ88:AJ93"/>
    <mergeCell ref="A94:A99"/>
    <mergeCell ref="B94:B99"/>
    <mergeCell ref="C94:C99"/>
    <mergeCell ref="D94:D99"/>
    <mergeCell ref="E94:E99"/>
    <mergeCell ref="U94:U99"/>
    <mergeCell ref="V94:V99"/>
    <mergeCell ref="AB88:AB93"/>
    <mergeCell ref="AC88:AC93"/>
    <mergeCell ref="AD88:AD93"/>
    <mergeCell ref="AE88:AE93"/>
    <mergeCell ref="AF88:AF93"/>
    <mergeCell ref="AG88:AG93"/>
    <mergeCell ref="V88:V93"/>
    <mergeCell ref="W88:W93"/>
    <mergeCell ref="X88:X93"/>
    <mergeCell ref="Y88:Y93"/>
    <mergeCell ref="Z88:Z93"/>
    <mergeCell ref="AA88:AA93"/>
    <mergeCell ref="A88:A93"/>
    <mergeCell ref="B88:B93"/>
    <mergeCell ref="C88:C93"/>
    <mergeCell ref="D88:D93"/>
    <mergeCell ref="E88:E93"/>
    <mergeCell ref="U88:U93"/>
    <mergeCell ref="AE82:AE87"/>
    <mergeCell ref="AF82:AF87"/>
    <mergeCell ref="AG82:AG87"/>
    <mergeCell ref="AH82:AH87"/>
    <mergeCell ref="AI82:AI87"/>
    <mergeCell ref="AJ82:AJ87"/>
    <mergeCell ref="Y82:Y87"/>
    <mergeCell ref="Z82:Z87"/>
    <mergeCell ref="AA82:AA87"/>
    <mergeCell ref="AB82:AB87"/>
    <mergeCell ref="AC82:AC87"/>
    <mergeCell ref="AD82:AD87"/>
    <mergeCell ref="A81:AJ81"/>
    <mergeCell ref="A82:A87"/>
    <mergeCell ref="B82:B87"/>
    <mergeCell ref="C82:C87"/>
    <mergeCell ref="D82:D87"/>
    <mergeCell ref="E82:E87"/>
    <mergeCell ref="U82:U87"/>
    <mergeCell ref="V82:V87"/>
    <mergeCell ref="W82:W87"/>
    <mergeCell ref="X82:X87"/>
    <mergeCell ref="AG73:AG78"/>
    <mergeCell ref="AH73:AH78"/>
    <mergeCell ref="AI73:AI78"/>
    <mergeCell ref="AJ73:AJ78"/>
    <mergeCell ref="A79:AJ79"/>
    <mergeCell ref="A80:AJ80"/>
    <mergeCell ref="AA73:AA78"/>
    <mergeCell ref="AB73:AB78"/>
    <mergeCell ref="AC73:AC78"/>
    <mergeCell ref="AD73:AD78"/>
    <mergeCell ref="AE73:AE78"/>
    <mergeCell ref="AF73:AF78"/>
    <mergeCell ref="AH67:AH72"/>
    <mergeCell ref="AI67:AI72"/>
    <mergeCell ref="AJ67:AJ72"/>
    <mergeCell ref="A73:E78"/>
    <mergeCell ref="U73:U78"/>
    <mergeCell ref="V73:V78"/>
    <mergeCell ref="W73:W78"/>
    <mergeCell ref="X73:X78"/>
    <mergeCell ref="Y73:Y78"/>
    <mergeCell ref="Z73:Z78"/>
    <mergeCell ref="AB67:AB72"/>
    <mergeCell ref="AC67:AC72"/>
    <mergeCell ref="AD67:AD72"/>
    <mergeCell ref="AE67:AE72"/>
    <mergeCell ref="AF67:AF72"/>
    <mergeCell ref="AG67:AG72"/>
    <mergeCell ref="V67:V72"/>
    <mergeCell ref="W67:W72"/>
    <mergeCell ref="X67:X72"/>
    <mergeCell ref="Y67:Y72"/>
    <mergeCell ref="Z67:Z72"/>
    <mergeCell ref="AA67:AA72"/>
    <mergeCell ref="A67:A72"/>
    <mergeCell ref="B67:B72"/>
    <mergeCell ref="C67:C72"/>
    <mergeCell ref="D67:D72"/>
    <mergeCell ref="E67:E72"/>
    <mergeCell ref="U67:U72"/>
    <mergeCell ref="AE61:AE66"/>
    <mergeCell ref="AF61:AF66"/>
    <mergeCell ref="AG61:AG66"/>
    <mergeCell ref="AH61:AH66"/>
    <mergeCell ref="AI61:AI66"/>
    <mergeCell ref="AJ61:AJ66"/>
    <mergeCell ref="Y61:Y66"/>
    <mergeCell ref="Z61:Z66"/>
    <mergeCell ref="AA61:AA66"/>
    <mergeCell ref="AB61:AB66"/>
    <mergeCell ref="AC61:AC66"/>
    <mergeCell ref="AD61:AD66"/>
    <mergeCell ref="AJ55:AJ60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AD55:AD60"/>
    <mergeCell ref="AE55:AE60"/>
    <mergeCell ref="AF55:AF60"/>
    <mergeCell ref="AG55:AG60"/>
    <mergeCell ref="AH55:AH60"/>
    <mergeCell ref="AI55:AI60"/>
    <mergeCell ref="X55:X60"/>
    <mergeCell ref="Y55:Y60"/>
    <mergeCell ref="Z55:Z60"/>
    <mergeCell ref="AA55:AA60"/>
    <mergeCell ref="AB55:AB60"/>
    <mergeCell ref="AC55:AC60"/>
    <mergeCell ref="A55:A60"/>
    <mergeCell ref="B55:B60"/>
    <mergeCell ref="C55:C60"/>
    <mergeCell ref="D55:D60"/>
    <mergeCell ref="E55:E60"/>
    <mergeCell ref="U55:U60"/>
    <mergeCell ref="V55:V60"/>
    <mergeCell ref="W55:W60"/>
    <mergeCell ref="A49:A54"/>
    <mergeCell ref="B49:B54"/>
    <mergeCell ref="C49:C54"/>
    <mergeCell ref="D49:D54"/>
    <mergeCell ref="E49:E54"/>
    <mergeCell ref="U49:U54"/>
    <mergeCell ref="V49:V54"/>
    <mergeCell ref="AB43:AB48"/>
    <mergeCell ref="AC43:AC48"/>
    <mergeCell ref="AD43:AD48"/>
    <mergeCell ref="AE43:AE48"/>
    <mergeCell ref="AF43:AF48"/>
    <mergeCell ref="AG43:AG48"/>
    <mergeCell ref="V43:V48"/>
    <mergeCell ref="W43:W48"/>
    <mergeCell ref="X43:X48"/>
    <mergeCell ref="Y43:Y48"/>
    <mergeCell ref="Z43:Z48"/>
    <mergeCell ref="AA43:AA48"/>
    <mergeCell ref="A43:A48"/>
    <mergeCell ref="B43:B48"/>
    <mergeCell ref="C43:C48"/>
    <mergeCell ref="D43:D48"/>
    <mergeCell ref="E43:E48"/>
    <mergeCell ref="U43:U48"/>
    <mergeCell ref="AE37:AE42"/>
    <mergeCell ref="AF37:AF42"/>
    <mergeCell ref="AG37:AG42"/>
    <mergeCell ref="AH37:AH42"/>
    <mergeCell ref="AI37:AI42"/>
    <mergeCell ref="AJ37:AJ42"/>
    <mergeCell ref="Y37:Y42"/>
    <mergeCell ref="Z37:Z42"/>
    <mergeCell ref="AA37:AA42"/>
    <mergeCell ref="AB37:AB42"/>
    <mergeCell ref="AC37:AC42"/>
    <mergeCell ref="AD37:AD42"/>
    <mergeCell ref="AC49:AC54"/>
    <mergeCell ref="AD49:AD54"/>
    <mergeCell ref="AE49:AE54"/>
    <mergeCell ref="AF49:AF54"/>
    <mergeCell ref="AG49:AG54"/>
    <mergeCell ref="AH49:AH54"/>
    <mergeCell ref="AA49:AA54"/>
    <mergeCell ref="AB49:AB54"/>
    <mergeCell ref="AH43:AH48"/>
    <mergeCell ref="AI43:AI48"/>
    <mergeCell ref="AJ43:AJ48"/>
    <mergeCell ref="AI49:AI54"/>
    <mergeCell ref="AJ49:AJ54"/>
    <mergeCell ref="W49:W54"/>
    <mergeCell ref="X49:X54"/>
    <mergeCell ref="Y49:Y54"/>
    <mergeCell ref="Z49:Z54"/>
    <mergeCell ref="AJ31:AJ36"/>
    <mergeCell ref="A37:A42"/>
    <mergeCell ref="B37:B42"/>
    <mergeCell ref="C37:C42"/>
    <mergeCell ref="D37:D42"/>
    <mergeCell ref="E37:E42"/>
    <mergeCell ref="U37:U42"/>
    <mergeCell ref="V37:V42"/>
    <mergeCell ref="W37:W42"/>
    <mergeCell ref="X37:X42"/>
    <mergeCell ref="AD31:AD36"/>
    <mergeCell ref="AE31:AE36"/>
    <mergeCell ref="AF31:AF36"/>
    <mergeCell ref="AG31:AG36"/>
    <mergeCell ref="AH31:AH36"/>
    <mergeCell ref="AI31:AI36"/>
    <mergeCell ref="X31:X36"/>
    <mergeCell ref="Y31:Y36"/>
    <mergeCell ref="Z31:Z36"/>
    <mergeCell ref="AA31:AA36"/>
    <mergeCell ref="AB31:AB36"/>
    <mergeCell ref="AC31:AC36"/>
    <mergeCell ref="A31:A36"/>
    <mergeCell ref="B31:B36"/>
    <mergeCell ref="C31:C36"/>
    <mergeCell ref="D31:D36"/>
    <mergeCell ref="E31:E36"/>
    <mergeCell ref="U31:U36"/>
    <mergeCell ref="V31:V36"/>
    <mergeCell ref="W31:W36"/>
    <mergeCell ref="AC25:AC30"/>
    <mergeCell ref="AD25:AD30"/>
    <mergeCell ref="AE25:AE30"/>
    <mergeCell ref="AF25:AF30"/>
    <mergeCell ref="AG25:AG30"/>
    <mergeCell ref="AH25:AH30"/>
    <mergeCell ref="W25:W30"/>
    <mergeCell ref="X25:X30"/>
    <mergeCell ref="Y25:Y30"/>
    <mergeCell ref="Z25:Z30"/>
    <mergeCell ref="AA25:AA30"/>
    <mergeCell ref="AB25:AB30"/>
    <mergeCell ref="AJ19:AJ24"/>
    <mergeCell ref="A25:A30"/>
    <mergeCell ref="B25:B30"/>
    <mergeCell ref="C25:C30"/>
    <mergeCell ref="D25:D30"/>
    <mergeCell ref="E25:E30"/>
    <mergeCell ref="U25:U30"/>
    <mergeCell ref="V25:V30"/>
    <mergeCell ref="AB19:AB24"/>
    <mergeCell ref="AC19:AC24"/>
    <mergeCell ref="AD19:AD24"/>
    <mergeCell ref="AE19:AE24"/>
    <mergeCell ref="AF19:AF24"/>
    <mergeCell ref="AG19:AG24"/>
    <mergeCell ref="V19:V24"/>
    <mergeCell ref="W19:W24"/>
    <mergeCell ref="X19:X24"/>
    <mergeCell ref="Y19:Y24"/>
    <mergeCell ref="Z19:Z24"/>
    <mergeCell ref="AA19:AA24"/>
    <mergeCell ref="A19:A24"/>
    <mergeCell ref="B19:B24"/>
    <mergeCell ref="C19:C24"/>
    <mergeCell ref="D19:D24"/>
    <mergeCell ref="E19:E24"/>
    <mergeCell ref="U19:U24"/>
    <mergeCell ref="AI25:AI30"/>
    <mergeCell ref="AJ25:AJ30"/>
    <mergeCell ref="L12:L13"/>
    <mergeCell ref="M12:M13"/>
    <mergeCell ref="N12:N13"/>
    <mergeCell ref="O12:O13"/>
    <mergeCell ref="P12:P13"/>
    <mergeCell ref="D11:D13"/>
    <mergeCell ref="F11:F13"/>
    <mergeCell ref="G11:G13"/>
    <mergeCell ref="H11:S11"/>
    <mergeCell ref="U11:U13"/>
    <mergeCell ref="V11:V13"/>
    <mergeCell ref="Q12:Q13"/>
    <mergeCell ref="R12:R13"/>
    <mergeCell ref="S12:S13"/>
    <mergeCell ref="T12:T13"/>
    <mergeCell ref="AH19:AH24"/>
    <mergeCell ref="AI19:AI24"/>
    <mergeCell ref="A241:A247"/>
    <mergeCell ref="B241:B247"/>
    <mergeCell ref="C241:C247"/>
    <mergeCell ref="D241:D247"/>
    <mergeCell ref="E241:E247"/>
    <mergeCell ref="U241:U246"/>
    <mergeCell ref="V241:V246"/>
    <mergeCell ref="AG241:AG246"/>
    <mergeCell ref="AH241:AH246"/>
    <mergeCell ref="AI241:AI246"/>
    <mergeCell ref="AJ241:AJ246"/>
    <mergeCell ref="A6:AJ6"/>
    <mergeCell ref="A7:AJ7"/>
    <mergeCell ref="A8:AJ8"/>
    <mergeCell ref="A10:A13"/>
    <mergeCell ref="B10:B13"/>
    <mergeCell ref="C10:D10"/>
    <mergeCell ref="E10:E13"/>
    <mergeCell ref="F10:S10"/>
    <mergeCell ref="U10:AJ10"/>
    <mergeCell ref="C11:C13"/>
    <mergeCell ref="W12:W13"/>
    <mergeCell ref="X12:AJ12"/>
    <mergeCell ref="A15:AJ15"/>
    <mergeCell ref="A16:AJ16"/>
    <mergeCell ref="A17:AJ17"/>
    <mergeCell ref="A18:AJ18"/>
    <mergeCell ref="W11:AJ11"/>
    <mergeCell ref="H12:H13"/>
    <mergeCell ref="I12:I13"/>
    <mergeCell ref="J12:J13"/>
    <mergeCell ref="K12:K13"/>
  </mergeCells>
  <pageMargins left="0.23622047244094491" right="0.15748031496062992" top="0.19685039370078741" bottom="0.19685039370078741" header="0.19685039370078741" footer="0.19685039370078741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печать</vt:lpstr>
      <vt:lpstr>приложение № 2</vt:lpstr>
      <vt:lpstr>'на печать'!Область_печати</vt:lpstr>
      <vt:lpstr>'приложение №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User_kfik</cp:lastModifiedBy>
  <cp:lastPrinted>2024-11-18T11:15:07Z</cp:lastPrinted>
  <dcterms:created xsi:type="dcterms:W3CDTF">2015-04-28T11:01:03Z</dcterms:created>
  <dcterms:modified xsi:type="dcterms:W3CDTF">2024-11-18T11:28:19Z</dcterms:modified>
</cp:coreProperties>
</file>