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Таблица 1" sheetId="1" r:id="rId1"/>
    <sheet name="Таблица 2" sheetId="2" r:id="rId2"/>
  </sheets>
  <definedNames>
    <definedName name="_xlnm._FilterDatabase" localSheetId="0" hidden="1">'Таблица 1'!$A$11:$M$47</definedName>
    <definedName name="_xlnm._FilterDatabase" localSheetId="1" hidden="1">'Таблица 2'!$A$14:$L$47</definedName>
  </definedNames>
  <calcPr calcId="152511"/>
</workbook>
</file>

<file path=xl/calcChain.xml><?xml version="1.0" encoding="utf-8"?>
<calcChain xmlns="http://schemas.openxmlformats.org/spreadsheetml/2006/main">
  <c r="E14" i="2" l="1"/>
  <c r="C22" i="2" l="1"/>
  <c r="H20" i="2"/>
  <c r="F40" i="1"/>
  <c r="H40" i="1"/>
  <c r="H19" i="1" l="1"/>
  <c r="H11" i="1" l="1"/>
  <c r="F11" i="1"/>
  <c r="C26" i="1" l="1"/>
  <c r="C29" i="1"/>
  <c r="C32" i="1"/>
  <c r="C33" i="1"/>
  <c r="C46" i="1"/>
  <c r="J23" i="1" l="1"/>
  <c r="H15" i="1"/>
  <c r="H38" i="1"/>
  <c r="I14" i="2"/>
  <c r="G14" i="2"/>
  <c r="F14" i="2"/>
  <c r="B14" i="2"/>
  <c r="B45" i="1"/>
  <c r="G45" i="1"/>
  <c r="B40" i="1"/>
  <c r="I43" i="1" l="1"/>
  <c r="K43" i="1" l="1"/>
  <c r="I45" i="1"/>
  <c r="J38" i="1"/>
  <c r="K44" i="2" l="1"/>
  <c r="H43" i="1"/>
  <c r="E44" i="2"/>
  <c r="F44" i="2" s="1"/>
  <c r="E38" i="2"/>
  <c r="J12" i="1"/>
  <c r="K23" i="1"/>
  <c r="I16" i="2"/>
  <c r="G16" i="2"/>
  <c r="I41" i="2"/>
  <c r="E41" i="2"/>
  <c r="I39" i="2"/>
  <c r="E39" i="2"/>
  <c r="L18" i="1"/>
  <c r="L19" i="1"/>
  <c r="J18" i="1"/>
  <c r="J19" i="1"/>
  <c r="H18" i="1"/>
  <c r="E46" i="1"/>
  <c r="G46" i="1" s="1"/>
  <c r="I46" i="1" s="1"/>
  <c r="K46" i="1" s="1"/>
  <c r="H13" i="1"/>
  <c r="E24" i="1"/>
  <c r="G24" i="1" s="1"/>
  <c r="E26" i="1"/>
  <c r="G26" i="1" s="1"/>
  <c r="G28" i="1"/>
  <c r="G30" i="1"/>
  <c r="E33" i="1"/>
  <c r="G33" i="1" s="1"/>
  <c r="G35" i="1"/>
  <c r="I35" i="1" s="1"/>
  <c r="G36" i="1"/>
  <c r="I36" i="1" s="1"/>
  <c r="K36" i="1" s="1"/>
  <c r="H41" i="1"/>
  <c r="G42" i="1"/>
  <c r="E47" i="1"/>
  <c r="G47" i="1" s="1"/>
  <c r="K14" i="2"/>
  <c r="H12" i="1"/>
  <c r="H23" i="1"/>
  <c r="H14" i="1"/>
  <c r="B45" i="2"/>
  <c r="B47" i="2"/>
  <c r="B46" i="2"/>
  <c r="B16" i="2"/>
  <c r="B17" i="2"/>
  <c r="B19" i="2"/>
  <c r="B20" i="2"/>
  <c r="B22" i="2"/>
  <c r="B23" i="2"/>
  <c r="B24" i="2"/>
  <c r="B25" i="2"/>
  <c r="B26" i="2"/>
  <c r="B27" i="2"/>
  <c r="B28" i="2"/>
  <c r="B29" i="2"/>
  <c r="B30" i="2"/>
  <c r="B31" i="2"/>
  <c r="B33" i="2"/>
  <c r="B34" i="2"/>
  <c r="B36" i="2"/>
  <c r="B38" i="2"/>
  <c r="B39" i="2"/>
  <c r="B42" i="2"/>
  <c r="B43" i="2"/>
  <c r="B44" i="2"/>
  <c r="K13" i="1"/>
  <c r="L13" i="1" s="1"/>
  <c r="J13" i="1"/>
  <c r="L15" i="1"/>
  <c r="J15" i="1"/>
  <c r="L12" i="1"/>
  <c r="K38" i="1"/>
  <c r="L14" i="1"/>
  <c r="J14" i="1"/>
  <c r="K41" i="1"/>
  <c r="L41" i="1" s="1"/>
  <c r="J41" i="1"/>
  <c r="F14" i="1"/>
  <c r="G38" i="2"/>
  <c r="I38" i="2"/>
  <c r="E42" i="2"/>
  <c r="F42" i="2" s="1"/>
  <c r="G42" i="2"/>
  <c r="I42" i="2"/>
  <c r="K42" i="2"/>
  <c r="E43" i="2"/>
  <c r="F43" i="2" s="1"/>
  <c r="D36" i="2"/>
  <c r="E36" i="2"/>
  <c r="D33" i="2"/>
  <c r="D34" i="2"/>
  <c r="E24" i="2"/>
  <c r="F24" i="2" s="1"/>
  <c r="G24" i="2"/>
  <c r="D27" i="2"/>
  <c r="E31" i="2"/>
  <c r="F31" i="2" s="1"/>
  <c r="E19" i="2"/>
  <c r="F19" i="2" s="1"/>
  <c r="G19" i="2"/>
  <c r="I19" i="2"/>
  <c r="K19" i="2"/>
  <c r="E20" i="2"/>
  <c r="F20" i="2" s="1"/>
  <c r="G20" i="2"/>
  <c r="I20" i="2"/>
  <c r="K20" i="2"/>
  <c r="E17" i="2"/>
  <c r="F17" i="2" s="1"/>
  <c r="G17" i="2"/>
  <c r="I17" i="2"/>
  <c r="K17" i="2"/>
  <c r="D14" i="2"/>
  <c r="F12" i="1"/>
  <c r="D47" i="2"/>
  <c r="F43" i="1"/>
  <c r="D44" i="2"/>
  <c r="F42" i="1"/>
  <c r="D43" i="2"/>
  <c r="F41" i="1"/>
  <c r="D42" i="2"/>
  <c r="F38" i="1"/>
  <c r="D31" i="2"/>
  <c r="D29" i="2"/>
  <c r="D24" i="2"/>
  <c r="D23" i="2"/>
  <c r="F19" i="1"/>
  <c r="D20" i="2"/>
  <c r="F18" i="1"/>
  <c r="D19" i="2"/>
  <c r="D16" i="2"/>
  <c r="D17" i="2"/>
  <c r="J11" i="1"/>
  <c r="E27" i="2" l="1"/>
  <c r="F39" i="2"/>
  <c r="C39" i="2"/>
  <c r="F38" i="2"/>
  <c r="C38" i="2"/>
  <c r="F41" i="2"/>
  <c r="C41" i="2"/>
  <c r="L11" i="1"/>
  <c r="K16" i="2"/>
  <c r="L16" i="2" s="1"/>
  <c r="E25" i="1"/>
  <c r="K41" i="2"/>
  <c r="L41" i="2" s="1"/>
  <c r="K45" i="1"/>
  <c r="L43" i="1"/>
  <c r="G44" i="2"/>
  <c r="H44" i="2" s="1"/>
  <c r="D38" i="2"/>
  <c r="D41" i="2"/>
  <c r="D26" i="2"/>
  <c r="D28" i="2"/>
  <c r="D30" i="2"/>
  <c r="E34" i="2"/>
  <c r="J43" i="1"/>
  <c r="J39" i="1"/>
  <c r="H42" i="2"/>
  <c r="L17" i="2"/>
  <c r="J17" i="2"/>
  <c r="L20" i="2"/>
  <c r="L19" i="2"/>
  <c r="H19" i="2"/>
  <c r="J38" i="2"/>
  <c r="L14" i="2"/>
  <c r="L42" i="2"/>
  <c r="J40" i="1"/>
  <c r="G39" i="2"/>
  <c r="J39" i="2" s="1"/>
  <c r="H38" i="2"/>
  <c r="H24" i="2"/>
  <c r="H30" i="1"/>
  <c r="G31" i="2"/>
  <c r="H31" i="2" s="1"/>
  <c r="I30" i="1"/>
  <c r="J30" i="1" s="1"/>
  <c r="H42" i="1"/>
  <c r="I42" i="1"/>
  <c r="J42" i="1" s="1"/>
  <c r="F15" i="1"/>
  <c r="D22" i="2"/>
  <c r="F23" i="1"/>
  <c r="D25" i="2"/>
  <c r="F30" i="1"/>
  <c r="D46" i="2"/>
  <c r="F47" i="1"/>
  <c r="G41" i="2"/>
  <c r="J41" i="2" s="1"/>
  <c r="J20" i="2"/>
  <c r="E16" i="2"/>
  <c r="I24" i="2"/>
  <c r="J24" i="2" s="1"/>
  <c r="E47" i="2"/>
  <c r="F47" i="2" s="1"/>
  <c r="I44" i="2"/>
  <c r="E45" i="2"/>
  <c r="F45" i="2" s="1"/>
  <c r="E29" i="1"/>
  <c r="H39" i="1"/>
  <c r="J16" i="2"/>
  <c r="I28" i="1"/>
  <c r="H28" i="1"/>
  <c r="G29" i="2"/>
  <c r="I24" i="1"/>
  <c r="H24" i="1"/>
  <c r="G25" i="2"/>
  <c r="G32" i="1"/>
  <c r="I32" i="1" s="1"/>
  <c r="E33" i="2"/>
  <c r="H47" i="1"/>
  <c r="G47" i="2"/>
  <c r="I47" i="1"/>
  <c r="G27" i="2"/>
  <c r="I26" i="1"/>
  <c r="I33" i="1"/>
  <c r="K33" i="1" s="1"/>
  <c r="K34" i="2" s="1"/>
  <c r="G34" i="2"/>
  <c r="K24" i="2"/>
  <c r="L23" i="1"/>
  <c r="K35" i="1"/>
  <c r="K36" i="2" s="1"/>
  <c r="I36" i="2"/>
  <c r="F28" i="1"/>
  <c r="G43" i="2"/>
  <c r="H43" i="2" s="1"/>
  <c r="L38" i="1"/>
  <c r="B41" i="2"/>
  <c r="F24" i="1"/>
  <c r="E25" i="2"/>
  <c r="F25" i="2" s="1"/>
  <c r="G36" i="2"/>
  <c r="J42" i="2"/>
  <c r="F13" i="1"/>
  <c r="J14" i="2"/>
  <c r="H17" i="2"/>
  <c r="J19" i="2"/>
  <c r="E29" i="2"/>
  <c r="G33" i="2"/>
  <c r="D45" i="2"/>
  <c r="L40" i="1"/>
  <c r="F22" i="1"/>
  <c r="E23" i="2"/>
  <c r="F23" i="2" s="1"/>
  <c r="G22" i="1"/>
  <c r="E46" i="2"/>
  <c r="F46" i="2" s="1"/>
  <c r="F45" i="1"/>
  <c r="K38" i="2"/>
  <c r="L38" i="2" s="1"/>
  <c r="H47" i="2" l="1"/>
  <c r="F29" i="2"/>
  <c r="C29" i="2"/>
  <c r="H25" i="2"/>
  <c r="I34" i="2"/>
  <c r="H39" i="2"/>
  <c r="J44" i="2"/>
  <c r="G25" i="1"/>
  <c r="F25" i="1"/>
  <c r="E26" i="2"/>
  <c r="F26" i="2" s="1"/>
  <c r="L24" i="2"/>
  <c r="G44" i="1"/>
  <c r="H44" i="1" s="1"/>
  <c r="H41" i="2"/>
  <c r="F44" i="1"/>
  <c r="I31" i="2"/>
  <c r="J31" i="2" s="1"/>
  <c r="K30" i="1"/>
  <c r="K31" i="2" s="1"/>
  <c r="E22" i="2"/>
  <c r="F21" i="1"/>
  <c r="G29" i="1"/>
  <c r="E30" i="2"/>
  <c r="F30" i="2" s="1"/>
  <c r="F29" i="1"/>
  <c r="H16" i="2"/>
  <c r="L44" i="2"/>
  <c r="G27" i="1"/>
  <c r="E28" i="2"/>
  <c r="F28" i="2" s="1"/>
  <c r="F27" i="1"/>
  <c r="K42" i="1"/>
  <c r="I43" i="2"/>
  <c r="J43" i="2" s="1"/>
  <c r="I27" i="2"/>
  <c r="K26" i="1"/>
  <c r="K27" i="2" s="1"/>
  <c r="H29" i="2"/>
  <c r="K24" i="1"/>
  <c r="J24" i="1"/>
  <c r="I25" i="2"/>
  <c r="J25" i="2" s="1"/>
  <c r="K47" i="1"/>
  <c r="I47" i="2"/>
  <c r="J47" i="2" s="1"/>
  <c r="J47" i="1"/>
  <c r="J28" i="1"/>
  <c r="K28" i="1"/>
  <c r="I29" i="2"/>
  <c r="J29" i="2" s="1"/>
  <c r="L39" i="1"/>
  <c r="K39" i="2"/>
  <c r="L39" i="2" s="1"/>
  <c r="I33" i="2"/>
  <c r="K32" i="1"/>
  <c r="K33" i="2" s="1"/>
  <c r="D39" i="2"/>
  <c r="F39" i="1"/>
  <c r="I44" i="1"/>
  <c r="G23" i="2"/>
  <c r="H23" i="2" s="1"/>
  <c r="H22" i="1"/>
  <c r="I22" i="1"/>
  <c r="H45" i="1"/>
  <c r="G46" i="2"/>
  <c r="H46" i="2" s="1"/>
  <c r="H14" i="2"/>
  <c r="F22" i="2" l="1"/>
  <c r="H25" i="1"/>
  <c r="G26" i="2"/>
  <c r="H26" i="2" s="1"/>
  <c r="I25" i="1"/>
  <c r="L30" i="1"/>
  <c r="G45" i="2"/>
  <c r="H45" i="2" s="1"/>
  <c r="L31" i="2"/>
  <c r="I27" i="1"/>
  <c r="H27" i="1"/>
  <c r="G28" i="2"/>
  <c r="H28" i="2" s="1"/>
  <c r="H29" i="1"/>
  <c r="G30" i="2"/>
  <c r="H30" i="2" s="1"/>
  <c r="I29" i="1"/>
  <c r="K43" i="2"/>
  <c r="L43" i="2" s="1"/>
  <c r="L42" i="1"/>
  <c r="G22" i="2"/>
  <c r="H22" i="2" s="1"/>
  <c r="H21" i="1"/>
  <c r="L28" i="1"/>
  <c r="K29" i="2"/>
  <c r="L29" i="2" s="1"/>
  <c r="L47" i="1"/>
  <c r="K47" i="2"/>
  <c r="L47" i="2" s="1"/>
  <c r="K25" i="2"/>
  <c r="L25" i="2" s="1"/>
  <c r="L24" i="1"/>
  <c r="J45" i="1"/>
  <c r="I46" i="2"/>
  <c r="J46" i="2" s="1"/>
  <c r="K44" i="1"/>
  <c r="I45" i="2"/>
  <c r="J44" i="1"/>
  <c r="K22" i="1"/>
  <c r="J22" i="1"/>
  <c r="I23" i="2"/>
  <c r="J23" i="2" s="1"/>
  <c r="J25" i="1" l="1"/>
  <c r="I26" i="2"/>
  <c r="J26" i="2" s="1"/>
  <c r="K25" i="1"/>
  <c r="J45" i="2"/>
  <c r="K29" i="1"/>
  <c r="J29" i="1"/>
  <c r="I30" i="2"/>
  <c r="J30" i="2" s="1"/>
  <c r="J21" i="1"/>
  <c r="I22" i="2"/>
  <c r="J22" i="2" s="1"/>
  <c r="K21" i="1"/>
  <c r="K27" i="1"/>
  <c r="I28" i="2"/>
  <c r="J28" i="2" s="1"/>
  <c r="J27" i="1"/>
  <c r="K45" i="2"/>
  <c r="L45" i="2" s="1"/>
  <c r="L44" i="1"/>
  <c r="L45" i="1"/>
  <c r="K46" i="2"/>
  <c r="L46" i="2" s="1"/>
  <c r="L22" i="1"/>
  <c r="K23" i="2"/>
  <c r="L23" i="2" s="1"/>
  <c r="L25" i="1" l="1"/>
  <c r="K26" i="2"/>
  <c r="L26" i="2" s="1"/>
  <c r="K22" i="2"/>
  <c r="L22" i="2" s="1"/>
  <c r="L21" i="1"/>
  <c r="K28" i="2"/>
  <c r="L28" i="2" s="1"/>
  <c r="L27" i="1"/>
  <c r="L29" i="1"/>
  <c r="K30" i="2"/>
  <c r="L30" i="2" s="1"/>
</calcChain>
</file>

<file path=xl/sharedStrings.xml><?xml version="1.0" encoding="utf-8"?>
<sst xmlns="http://schemas.openxmlformats.org/spreadsheetml/2006/main" count="113" uniqueCount="66">
  <si>
    <t>Показатель</t>
  </si>
  <si>
    <t>значение</t>
  </si>
  <si>
    <t>первый вариант</t>
  </si>
  <si>
    <t>Население поселения, тыс. чел.</t>
  </si>
  <si>
    <t>Естественный прирост (убыль) населения в расчете на 1000 жителей, чел.</t>
  </si>
  <si>
    <t>Миграционный прирост (убыль) населения на 1000 жителей, чел.</t>
  </si>
  <si>
    <t>Уровень зарегистрированной безработицы, % к экономически активному населению</t>
  </si>
  <si>
    <t>Число зарегистрированных безработных, чел.</t>
  </si>
  <si>
    <t>Создание новых рабочих мест, ед.</t>
  </si>
  <si>
    <t>Бюджет поселения</t>
  </si>
  <si>
    <t>Доходы бюджета, млн. руб.</t>
  </si>
  <si>
    <t>Доля налоговых доходов бюджетов в общем объеме доходов, %</t>
  </si>
  <si>
    <t>Сельское хозяйство</t>
  </si>
  <si>
    <t>Объем продукции сельского хозяйства, млн. рублей</t>
  </si>
  <si>
    <t xml:space="preserve"> - доля хозяйств населения в производстве сельхозпродукции, %</t>
  </si>
  <si>
    <t>Валовой сбор зерна в весе после доработки, . тонн</t>
  </si>
  <si>
    <t>Урожайность, ц/га</t>
  </si>
  <si>
    <t>Поголовье КРС, тыс. голов</t>
  </si>
  <si>
    <t>Поголовье  свиньи, тыс. голов</t>
  </si>
  <si>
    <t xml:space="preserve">Производство мяса (скот и птица на убой в живом весе), тонн </t>
  </si>
  <si>
    <t xml:space="preserve">Производство молока, тонн </t>
  </si>
  <si>
    <t>Среднесуточный привес КРС, граммов</t>
  </si>
  <si>
    <t>Надой молока на 1 корову, кг</t>
  </si>
  <si>
    <t>Промышленность</t>
  </si>
  <si>
    <t xml:space="preserve">Объем производства промышленной продукции, млн. рублей </t>
  </si>
  <si>
    <t>Грузооборот автомобильного транспорта, тыс. т. км</t>
  </si>
  <si>
    <t xml:space="preserve">Инвестиции </t>
  </si>
  <si>
    <t xml:space="preserve">Ввод в эксплуатацию жилых домов, тыс. кв.м </t>
  </si>
  <si>
    <t xml:space="preserve">Инвестиции в основной капитал, тыс. рублей </t>
  </si>
  <si>
    <t>Тороговля</t>
  </si>
  <si>
    <t xml:space="preserve">Оборот розничной торговли, тыс. рублей </t>
  </si>
  <si>
    <t>Оборот розничной торговли на душу населения, рублей</t>
  </si>
  <si>
    <t xml:space="preserve">Объем производства товаров и услуг организациями малого бизнеса, тыс. рублей </t>
  </si>
  <si>
    <t>Количество индивидуальных предпринимателей, единиц</t>
  </si>
  <si>
    <t>Среднесписочная численность работающих, человек</t>
  </si>
  <si>
    <t xml:space="preserve">Реальные располагаемые денежные доходы населения, тыс. рублей </t>
  </si>
  <si>
    <t>Среднедушевой доход в месяц, руб.</t>
  </si>
  <si>
    <t xml:space="preserve">Среднемесячная номинальная начисленная заработная плата (за январь-декабрь), рублей </t>
  </si>
  <si>
    <t>Доля населения с доходами ниже прожиточного минимума, %</t>
  </si>
  <si>
    <t>Трудовые ресурсы  поселения, тыс. чел.</t>
  </si>
  <si>
    <t>Уровень реальной безработицы, в % к экономический активному населению</t>
  </si>
  <si>
    <t>Валовой сбор зерна в весе после доработки, тыс. тонн</t>
  </si>
  <si>
    <t>Объем платных услуг населению, тыс. руб.</t>
  </si>
  <si>
    <t>Общая численность незанятого населения, чел.</t>
  </si>
  <si>
    <t>Покровского сельского поселения Омского муниципального района Омской области</t>
  </si>
  <si>
    <t xml:space="preserve">Прогноз социально-экономического развития 
                                                                                    </t>
  </si>
  <si>
    <t>Предварительные итоги социально-экономического развития</t>
  </si>
  <si>
    <t>в % к 2021 году</t>
  </si>
  <si>
    <t>Таблица № 1</t>
  </si>
  <si>
    <t>в % к 2022 году</t>
  </si>
  <si>
    <t>Таблица № 2</t>
  </si>
  <si>
    <t>2024 год (прогноз)</t>
  </si>
  <si>
    <t>в % к 2023 году</t>
  </si>
  <si>
    <t>в % к 2024 году</t>
  </si>
  <si>
    <t>2025 год (прогноз)</t>
  </si>
  <si>
    <t>2022 год (отчет)</t>
  </si>
  <si>
    <t>2023 год (оценка)</t>
  </si>
  <si>
    <t>2026 год (прогноз)</t>
  </si>
  <si>
    <t>в % к 2025 году</t>
  </si>
  <si>
    <t>9 месяцев 2023</t>
  </si>
  <si>
    <t xml:space="preserve"> на 2024 - 2026 годы </t>
  </si>
  <si>
    <t>Просроченная задолженность по заработной плате на 1 января  2020 и 2021 года, тыс. рублей</t>
  </si>
  <si>
    <t>в % к 2022году</t>
  </si>
  <si>
    <r>
      <t xml:space="preserve"> за истекший период текущего финансового года и ожидаемые итоги социально-экономического развития Покровского сельского поселения Омского муниципального района Омской обла</t>
    </r>
    <r>
      <rPr>
        <b/>
        <sz val="12"/>
        <color theme="1"/>
        <rFont val="Times New Roman"/>
        <family val="1"/>
        <charset val="204"/>
      </rPr>
      <t xml:space="preserve">сти за 2023 год </t>
    </r>
  </si>
  <si>
    <r>
      <t xml:space="preserve">Таблица 1                                                                                               к распоряжению Администрации                                        Покровского сельского поселения                     Омского муниципального района                            Омской области                                                                        </t>
    </r>
    <r>
      <rPr>
        <sz val="12"/>
        <color theme="1"/>
        <rFont val="Times New Roman"/>
        <family val="1"/>
        <charset val="204"/>
      </rPr>
      <t>от 27.10.2023 № 35</t>
    </r>
  </si>
  <si>
    <r>
      <t xml:space="preserve">Таблица № 2                                                                                               к распоряжению Администрации                             Покровского сельского поселения                      Омского муниципального района                      Омской области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от 27.10.2023 №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</si>
</sst>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rgb="FFFF0000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1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" fontId="1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/>
    </xf>
    <xf numFmtId="0" fontId="12" fillId="2" borderId="0" xfId="0" applyFont="1" applyFill="1"/>
    <xf numFmtId="4" fontId="11" fillId="0" borderId="4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85" zoomScaleNormal="85" zoomScaleSheetLayoutView="85" workbookViewId="0">
      <pane ySplit="10" topLeftCell="A38" activePane="bottomLeft" state="frozen"/>
      <selection pane="bottomLeft" activeCell="G3" sqref="G3"/>
    </sheetView>
  </sheetViews>
  <sheetFormatPr defaultRowHeight="15.75" x14ac:dyDescent="0.25"/>
  <cols>
    <col min="1" max="1" width="51.42578125" style="23" customWidth="1"/>
    <col min="2" max="2" width="0.140625" style="23" customWidth="1"/>
    <col min="3" max="3" width="11.85546875" style="23" customWidth="1"/>
    <col min="4" max="4" width="11.42578125" style="36" customWidth="1"/>
    <col min="5" max="5" width="11.42578125" style="23" customWidth="1"/>
    <col min="6" max="6" width="11.28515625" style="36" customWidth="1"/>
    <col min="7" max="7" width="10.42578125" style="23" customWidth="1"/>
    <col min="8" max="8" width="11.28515625" style="36" customWidth="1"/>
    <col min="9" max="9" width="11" style="23" customWidth="1"/>
    <col min="10" max="10" width="11.28515625" style="36" customWidth="1"/>
    <col min="11" max="11" width="11.140625" style="23" customWidth="1"/>
    <col min="12" max="12" width="11" style="36" customWidth="1"/>
    <col min="13" max="16384" width="9.140625" style="35"/>
  </cols>
  <sheetData>
    <row r="1" spans="1:12" ht="24" customHeight="1" x14ac:dyDescent="0.25">
      <c r="A1" s="37"/>
      <c r="B1" s="37"/>
      <c r="D1" s="6"/>
      <c r="F1" s="6"/>
      <c r="H1" s="6"/>
      <c r="I1" s="51" t="s">
        <v>64</v>
      </c>
      <c r="J1" s="51"/>
      <c r="K1" s="51"/>
      <c r="L1" s="51"/>
    </row>
    <row r="2" spans="1:12" ht="24" customHeight="1" x14ac:dyDescent="0.25">
      <c r="A2" s="37"/>
      <c r="B2" s="37"/>
      <c r="D2" s="6"/>
      <c r="F2" s="6"/>
      <c r="H2" s="6"/>
      <c r="I2" s="51"/>
      <c r="J2" s="51"/>
      <c r="K2" s="51"/>
      <c r="L2" s="51"/>
    </row>
    <row r="3" spans="1:12" ht="24" customHeight="1" x14ac:dyDescent="0.25">
      <c r="A3" s="37"/>
      <c r="B3" s="37"/>
      <c r="D3" s="6"/>
      <c r="F3" s="6"/>
      <c r="H3" s="6"/>
      <c r="I3" s="51"/>
      <c r="J3" s="51"/>
      <c r="K3" s="51"/>
      <c r="L3" s="51"/>
    </row>
    <row r="4" spans="1:12" ht="24" customHeight="1" x14ac:dyDescent="0.25">
      <c r="A4" s="37"/>
      <c r="B4" s="37"/>
      <c r="D4" s="6"/>
      <c r="F4" s="6"/>
      <c r="H4" s="6"/>
      <c r="I4" s="51"/>
      <c r="J4" s="51"/>
      <c r="K4" s="51"/>
      <c r="L4" s="51"/>
    </row>
    <row r="5" spans="1:12" ht="18.75" customHeight="1" x14ac:dyDescent="0.25">
      <c r="A5" s="56" t="s">
        <v>45</v>
      </c>
      <c r="B5" s="56"/>
      <c r="C5" s="56"/>
      <c r="D5" s="56"/>
      <c r="E5" s="56"/>
      <c r="F5" s="56"/>
      <c r="G5" s="56"/>
      <c r="H5" s="57"/>
      <c r="I5" s="56"/>
      <c r="J5" s="57"/>
      <c r="K5" s="56"/>
      <c r="L5" s="57"/>
    </row>
    <row r="6" spans="1:12" ht="18.75" customHeight="1" x14ac:dyDescent="0.25">
      <c r="A6" s="56" t="s">
        <v>44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2" ht="18.75" customHeight="1" x14ac:dyDescent="0.25">
      <c r="A7" s="56" t="s">
        <v>60</v>
      </c>
      <c r="B7" s="56"/>
      <c r="C7" s="56"/>
      <c r="D7" s="56"/>
      <c r="E7" s="56"/>
      <c r="F7" s="56"/>
      <c r="G7" s="56"/>
      <c r="H7" s="57"/>
      <c r="I7" s="56"/>
      <c r="J7" s="57"/>
      <c r="K7" s="56"/>
      <c r="L7" s="57"/>
    </row>
    <row r="8" spans="1:12" ht="18.75" customHeight="1" x14ac:dyDescent="0.25">
      <c r="A8" s="45"/>
      <c r="B8" s="45"/>
      <c r="C8" s="45"/>
      <c r="D8" s="45"/>
      <c r="E8" s="45"/>
      <c r="F8" s="45"/>
      <c r="G8" s="45"/>
      <c r="H8" s="46"/>
      <c r="I8" s="45"/>
      <c r="J8" s="46"/>
      <c r="K8" s="62" t="s">
        <v>48</v>
      </c>
      <c r="L8" s="63"/>
    </row>
    <row r="9" spans="1:12" ht="15.75" customHeight="1" x14ac:dyDescent="0.25">
      <c r="A9" s="58" t="s">
        <v>0</v>
      </c>
      <c r="B9" s="25">
        <v>2018</v>
      </c>
      <c r="C9" s="60" t="s">
        <v>55</v>
      </c>
      <c r="D9" s="61"/>
      <c r="E9" s="60" t="s">
        <v>56</v>
      </c>
      <c r="F9" s="61"/>
      <c r="G9" s="54" t="s">
        <v>51</v>
      </c>
      <c r="H9" s="55"/>
      <c r="I9" s="54" t="s">
        <v>54</v>
      </c>
      <c r="J9" s="55"/>
      <c r="K9" s="54" t="s">
        <v>57</v>
      </c>
      <c r="L9" s="55"/>
    </row>
    <row r="10" spans="1:12" ht="31.5" x14ac:dyDescent="0.25">
      <c r="A10" s="59"/>
      <c r="B10" s="26"/>
      <c r="C10" s="15" t="s">
        <v>1</v>
      </c>
      <c r="D10" s="38" t="s">
        <v>47</v>
      </c>
      <c r="E10" s="15" t="s">
        <v>1</v>
      </c>
      <c r="F10" s="39" t="s">
        <v>49</v>
      </c>
      <c r="G10" s="10" t="s">
        <v>2</v>
      </c>
      <c r="H10" s="9" t="s">
        <v>52</v>
      </c>
      <c r="I10" s="10" t="s">
        <v>2</v>
      </c>
      <c r="J10" s="9" t="s">
        <v>53</v>
      </c>
      <c r="K10" s="10" t="s">
        <v>2</v>
      </c>
      <c r="L10" s="9" t="s">
        <v>58</v>
      </c>
    </row>
    <row r="11" spans="1:12" s="43" customFormat="1" x14ac:dyDescent="0.25">
      <c r="A11" s="40" t="s">
        <v>3</v>
      </c>
      <c r="B11" s="72">
        <v>2.4359999999999999</v>
      </c>
      <c r="C11" s="13">
        <v>1.57</v>
      </c>
      <c r="D11" s="12">
        <v>74.52</v>
      </c>
      <c r="E11" s="13">
        <v>1.57</v>
      </c>
      <c r="F11" s="12">
        <f>E11/C11*100</f>
        <v>100</v>
      </c>
      <c r="G11" s="13">
        <v>1.59</v>
      </c>
      <c r="H11" s="12">
        <f>G11/E11*100</f>
        <v>101.27388535031847</v>
      </c>
      <c r="I11" s="13">
        <v>1.59</v>
      </c>
      <c r="J11" s="12">
        <f>I11/G11*100</f>
        <v>100</v>
      </c>
      <c r="K11" s="13">
        <v>1.59</v>
      </c>
      <c r="L11" s="12">
        <f>K11/I11*100</f>
        <v>100</v>
      </c>
    </row>
    <row r="12" spans="1:12" s="43" customFormat="1" ht="31.5" x14ac:dyDescent="0.25">
      <c r="A12" s="4" t="s">
        <v>4</v>
      </c>
      <c r="B12" s="3">
        <v>0.01</v>
      </c>
      <c r="C12" s="19">
        <v>0.15</v>
      </c>
      <c r="D12" s="12">
        <v>150</v>
      </c>
      <c r="E12" s="13">
        <v>0.1</v>
      </c>
      <c r="F12" s="12">
        <f>E12/C12*100</f>
        <v>66.666666666666671</v>
      </c>
      <c r="G12" s="13">
        <v>0.1</v>
      </c>
      <c r="H12" s="12">
        <f t="shared" ref="H12:H47" si="0">G12/E12*100</f>
        <v>100</v>
      </c>
      <c r="I12" s="13">
        <v>0.1</v>
      </c>
      <c r="J12" s="12">
        <f>I12/G12*100</f>
        <v>100</v>
      </c>
      <c r="K12" s="13">
        <v>0.1</v>
      </c>
      <c r="L12" s="12">
        <f t="shared" ref="L12:L47" si="1">K12/I12*100</f>
        <v>100</v>
      </c>
    </row>
    <row r="13" spans="1:12" s="43" customFormat="1" ht="31.5" x14ac:dyDescent="0.25">
      <c r="A13" s="4" t="s">
        <v>5</v>
      </c>
      <c r="B13" s="3">
        <v>0.9</v>
      </c>
      <c r="C13" s="19">
        <v>0.1</v>
      </c>
      <c r="D13" s="12">
        <v>100</v>
      </c>
      <c r="E13" s="13">
        <v>0.1</v>
      </c>
      <c r="F13" s="12">
        <f t="shared" ref="F13:F47" si="2">E13/C13*100</f>
        <v>100</v>
      </c>
      <c r="G13" s="13">
        <v>0.1</v>
      </c>
      <c r="H13" s="12">
        <f t="shared" si="0"/>
        <v>100</v>
      </c>
      <c r="I13" s="13">
        <v>0.1</v>
      </c>
      <c r="J13" s="12">
        <f t="shared" ref="J13:J47" si="3">I13/G13*100</f>
        <v>100</v>
      </c>
      <c r="K13" s="13">
        <f t="shared" ref="K13:K47" si="4">I13</f>
        <v>0.1</v>
      </c>
      <c r="L13" s="12">
        <f t="shared" si="1"/>
        <v>100</v>
      </c>
    </row>
    <row r="14" spans="1:12" s="43" customFormat="1" ht="31.5" x14ac:dyDescent="0.25">
      <c r="A14" s="4" t="s">
        <v>6</v>
      </c>
      <c r="B14" s="3">
        <v>22.9</v>
      </c>
      <c r="C14" s="19">
        <v>23</v>
      </c>
      <c r="D14" s="12">
        <v>100</v>
      </c>
      <c r="E14" s="13">
        <v>22</v>
      </c>
      <c r="F14" s="12">
        <f>E14/C14*100</f>
        <v>95.652173913043484</v>
      </c>
      <c r="G14" s="13">
        <v>21</v>
      </c>
      <c r="H14" s="12">
        <f t="shared" si="0"/>
        <v>95.454545454545453</v>
      </c>
      <c r="I14" s="13">
        <v>20</v>
      </c>
      <c r="J14" s="12">
        <f t="shared" si="3"/>
        <v>95.238095238095227</v>
      </c>
      <c r="K14" s="13">
        <v>20</v>
      </c>
      <c r="L14" s="12">
        <f t="shared" si="1"/>
        <v>100</v>
      </c>
    </row>
    <row r="15" spans="1:12" s="43" customFormat="1" x14ac:dyDescent="0.25">
      <c r="A15" s="4" t="s">
        <v>7</v>
      </c>
      <c r="B15" s="3">
        <v>198</v>
      </c>
      <c r="C15" s="19">
        <v>210</v>
      </c>
      <c r="D15" s="12">
        <v>100</v>
      </c>
      <c r="E15" s="13">
        <v>201</v>
      </c>
      <c r="F15" s="12">
        <f t="shared" si="2"/>
        <v>95.714285714285722</v>
      </c>
      <c r="G15" s="13">
        <v>192</v>
      </c>
      <c r="H15" s="12">
        <f>G15/E15*100</f>
        <v>95.522388059701484</v>
      </c>
      <c r="I15" s="13">
        <v>183</v>
      </c>
      <c r="J15" s="12">
        <f t="shared" si="3"/>
        <v>95.3125</v>
      </c>
      <c r="K15" s="13">
        <v>183</v>
      </c>
      <c r="L15" s="12">
        <f t="shared" si="1"/>
        <v>100</v>
      </c>
    </row>
    <row r="16" spans="1:12" s="43" customFormat="1" x14ac:dyDescent="0.25">
      <c r="A16" s="4" t="s">
        <v>8</v>
      </c>
      <c r="B16" s="3">
        <v>0</v>
      </c>
      <c r="C16" s="19">
        <v>0</v>
      </c>
      <c r="D16" s="12">
        <v>0</v>
      </c>
      <c r="E16" s="13">
        <v>9</v>
      </c>
      <c r="F16" s="12">
        <v>0</v>
      </c>
      <c r="G16" s="13">
        <v>9</v>
      </c>
      <c r="H16" s="12">
        <v>100</v>
      </c>
      <c r="I16" s="13">
        <v>9</v>
      </c>
      <c r="J16" s="12">
        <v>100</v>
      </c>
      <c r="K16" s="13">
        <v>9</v>
      </c>
      <c r="L16" s="12">
        <v>100</v>
      </c>
    </row>
    <row r="17" spans="1:12" x14ac:dyDescent="0.25">
      <c r="A17" s="48" t="s">
        <v>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50"/>
    </row>
    <row r="18" spans="1:12" x14ac:dyDescent="0.25">
      <c r="A18" s="40" t="s">
        <v>10</v>
      </c>
      <c r="B18" s="3">
        <v>10.64</v>
      </c>
      <c r="C18" s="19">
        <v>9.3699999999999992</v>
      </c>
      <c r="D18" s="12">
        <v>100</v>
      </c>
      <c r="E18" s="13">
        <v>18.059999999999999</v>
      </c>
      <c r="F18" s="12">
        <f t="shared" si="2"/>
        <v>192.74279615795092</v>
      </c>
      <c r="G18" s="13">
        <v>10.58</v>
      </c>
      <c r="H18" s="12">
        <f t="shared" si="0"/>
        <v>58.582502768549283</v>
      </c>
      <c r="I18" s="13">
        <v>9.1300000000000008</v>
      </c>
      <c r="J18" s="12">
        <f t="shared" si="3"/>
        <v>86.294896030245752</v>
      </c>
      <c r="K18" s="13">
        <v>9.4600000000000009</v>
      </c>
      <c r="L18" s="12">
        <f t="shared" si="1"/>
        <v>103.6144578313253</v>
      </c>
    </row>
    <row r="19" spans="1:12" ht="31.5" x14ac:dyDescent="0.25">
      <c r="A19" s="4" t="s">
        <v>11</v>
      </c>
      <c r="B19" s="3">
        <v>21.3</v>
      </c>
      <c r="C19" s="19">
        <v>45.48</v>
      </c>
      <c r="D19" s="12">
        <v>100</v>
      </c>
      <c r="E19" s="13">
        <v>15.13</v>
      </c>
      <c r="F19" s="12">
        <f t="shared" si="2"/>
        <v>33.267370272647327</v>
      </c>
      <c r="G19" s="13">
        <v>46.75</v>
      </c>
      <c r="H19" s="12">
        <f>G19/E19*100</f>
        <v>308.98876404494382</v>
      </c>
      <c r="I19" s="13">
        <v>38.32</v>
      </c>
      <c r="J19" s="12">
        <f t="shared" si="3"/>
        <v>81.967914438502675</v>
      </c>
      <c r="K19" s="13">
        <v>40.49</v>
      </c>
      <c r="L19" s="12">
        <f t="shared" si="1"/>
        <v>105.66283924843425</v>
      </c>
    </row>
    <row r="20" spans="1:12" x14ac:dyDescent="0.25">
      <c r="A20" s="48" t="s">
        <v>12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50"/>
    </row>
    <row r="21" spans="1:12" ht="31.5" x14ac:dyDescent="0.25">
      <c r="A21" s="4" t="s">
        <v>13</v>
      </c>
      <c r="B21" s="3">
        <v>19.100000000000001</v>
      </c>
      <c r="C21" s="19">
        <v>37.56</v>
      </c>
      <c r="D21" s="12">
        <v>234.75</v>
      </c>
      <c r="E21" s="13">
        <v>38</v>
      </c>
      <c r="F21" s="12">
        <f t="shared" si="2"/>
        <v>101.17145899893502</v>
      </c>
      <c r="G21" s="13">
        <v>38.5</v>
      </c>
      <c r="H21" s="12">
        <f t="shared" si="0"/>
        <v>101.31578947368421</v>
      </c>
      <c r="I21" s="13">
        <v>38.5</v>
      </c>
      <c r="J21" s="12">
        <f t="shared" si="3"/>
        <v>100</v>
      </c>
      <c r="K21" s="13">
        <f t="shared" si="4"/>
        <v>38.5</v>
      </c>
      <c r="L21" s="12">
        <f t="shared" si="1"/>
        <v>100</v>
      </c>
    </row>
    <row r="22" spans="1:12" ht="31.5" x14ac:dyDescent="0.25">
      <c r="A22" s="4" t="s">
        <v>14</v>
      </c>
      <c r="B22" s="3">
        <v>33</v>
      </c>
      <c r="C22" s="19">
        <v>83</v>
      </c>
      <c r="D22" s="12">
        <v>592.86</v>
      </c>
      <c r="E22" s="13">
        <v>83</v>
      </c>
      <c r="F22" s="12">
        <f t="shared" si="2"/>
        <v>100</v>
      </c>
      <c r="G22" s="13">
        <f t="shared" ref="G22:G47" si="5">E22</f>
        <v>83</v>
      </c>
      <c r="H22" s="12">
        <f t="shared" si="0"/>
        <v>100</v>
      </c>
      <c r="I22" s="13">
        <f t="shared" ref="I22:I47" si="6">G22</f>
        <v>83</v>
      </c>
      <c r="J22" s="12">
        <f t="shared" si="3"/>
        <v>100</v>
      </c>
      <c r="K22" s="13">
        <f t="shared" si="4"/>
        <v>83</v>
      </c>
      <c r="L22" s="12">
        <f t="shared" si="1"/>
        <v>100</v>
      </c>
    </row>
    <row r="23" spans="1:12" ht="31.5" x14ac:dyDescent="0.25">
      <c r="A23" s="4" t="s">
        <v>15</v>
      </c>
      <c r="B23" s="3">
        <v>18.5</v>
      </c>
      <c r="C23" s="19">
        <v>17</v>
      </c>
      <c r="D23" s="12">
        <v>100</v>
      </c>
      <c r="E23" s="13">
        <v>20</v>
      </c>
      <c r="F23" s="12">
        <f t="shared" si="2"/>
        <v>117.64705882352942</v>
      </c>
      <c r="G23" s="13">
        <v>20</v>
      </c>
      <c r="H23" s="12">
        <f t="shared" si="0"/>
        <v>100</v>
      </c>
      <c r="I23" s="13">
        <v>20</v>
      </c>
      <c r="J23" s="12">
        <f t="shared" si="3"/>
        <v>100</v>
      </c>
      <c r="K23" s="13">
        <f t="shared" si="4"/>
        <v>20</v>
      </c>
      <c r="L23" s="12">
        <f t="shared" si="1"/>
        <v>100</v>
      </c>
    </row>
    <row r="24" spans="1:12" x14ac:dyDescent="0.25">
      <c r="A24" s="4" t="s">
        <v>16</v>
      </c>
      <c r="B24" s="3">
        <v>8</v>
      </c>
      <c r="C24" s="19">
        <v>100</v>
      </c>
      <c r="D24" s="12">
        <v>100</v>
      </c>
      <c r="E24" s="13">
        <f t="shared" ref="E24:E47" si="7">C24</f>
        <v>100</v>
      </c>
      <c r="F24" s="12">
        <f t="shared" si="2"/>
        <v>100</v>
      </c>
      <c r="G24" s="13">
        <f t="shared" si="5"/>
        <v>100</v>
      </c>
      <c r="H24" s="12">
        <f t="shared" si="0"/>
        <v>100</v>
      </c>
      <c r="I24" s="13">
        <f t="shared" si="6"/>
        <v>100</v>
      </c>
      <c r="J24" s="12">
        <f t="shared" si="3"/>
        <v>100</v>
      </c>
      <c r="K24" s="13">
        <f t="shared" si="4"/>
        <v>100</v>
      </c>
      <c r="L24" s="12">
        <f t="shared" si="1"/>
        <v>100</v>
      </c>
    </row>
    <row r="25" spans="1:12" x14ac:dyDescent="0.25">
      <c r="A25" s="4" t="s">
        <v>17</v>
      </c>
      <c r="B25" s="3">
        <v>0.4</v>
      </c>
      <c r="C25" s="19">
        <v>0.13</v>
      </c>
      <c r="D25" s="12">
        <v>100</v>
      </c>
      <c r="E25" s="13">
        <f t="shared" si="7"/>
        <v>0.13</v>
      </c>
      <c r="F25" s="12">
        <f t="shared" si="2"/>
        <v>100</v>
      </c>
      <c r="G25" s="13">
        <f t="shared" si="5"/>
        <v>0.13</v>
      </c>
      <c r="H25" s="12">
        <f t="shared" si="0"/>
        <v>100</v>
      </c>
      <c r="I25" s="13">
        <f t="shared" si="6"/>
        <v>0.13</v>
      </c>
      <c r="J25" s="12">
        <f t="shared" si="3"/>
        <v>100</v>
      </c>
      <c r="K25" s="13">
        <f t="shared" si="4"/>
        <v>0.13</v>
      </c>
      <c r="L25" s="12">
        <f t="shared" si="1"/>
        <v>100</v>
      </c>
    </row>
    <row r="26" spans="1:12" x14ac:dyDescent="0.25">
      <c r="A26" s="4" t="s">
        <v>18</v>
      </c>
      <c r="B26" s="3">
        <v>0</v>
      </c>
      <c r="C26" s="19">
        <f t="shared" ref="C26:C29" si="8">B26</f>
        <v>0</v>
      </c>
      <c r="D26" s="12">
        <v>0</v>
      </c>
      <c r="E26" s="13">
        <f t="shared" si="7"/>
        <v>0</v>
      </c>
      <c r="F26" s="12">
        <v>0</v>
      </c>
      <c r="G26" s="13">
        <f t="shared" si="5"/>
        <v>0</v>
      </c>
      <c r="H26" s="12">
        <v>0</v>
      </c>
      <c r="I26" s="13">
        <f t="shared" si="6"/>
        <v>0</v>
      </c>
      <c r="J26" s="12">
        <v>0</v>
      </c>
      <c r="K26" s="13">
        <f t="shared" si="4"/>
        <v>0</v>
      </c>
      <c r="L26" s="12">
        <v>0</v>
      </c>
    </row>
    <row r="27" spans="1:12" ht="33" customHeight="1" x14ac:dyDescent="0.25">
      <c r="A27" s="4" t="s">
        <v>19</v>
      </c>
      <c r="B27" s="3">
        <v>16</v>
      </c>
      <c r="C27" s="19">
        <v>14</v>
      </c>
      <c r="D27" s="12">
        <v>100</v>
      </c>
      <c r="E27" s="13">
        <v>14</v>
      </c>
      <c r="F27" s="12">
        <f t="shared" si="2"/>
        <v>100</v>
      </c>
      <c r="G27" s="13">
        <f t="shared" si="5"/>
        <v>14</v>
      </c>
      <c r="H27" s="12">
        <f t="shared" si="0"/>
        <v>100</v>
      </c>
      <c r="I27" s="13">
        <f t="shared" si="6"/>
        <v>14</v>
      </c>
      <c r="J27" s="12">
        <f t="shared" si="3"/>
        <v>100</v>
      </c>
      <c r="K27" s="13">
        <f t="shared" si="4"/>
        <v>14</v>
      </c>
      <c r="L27" s="12">
        <f t="shared" si="1"/>
        <v>100</v>
      </c>
    </row>
    <row r="28" spans="1:12" s="43" customFormat="1" x14ac:dyDescent="0.25">
      <c r="A28" s="4" t="s">
        <v>20</v>
      </c>
      <c r="B28" s="3">
        <v>541</v>
      </c>
      <c r="C28" s="19">
        <v>317</v>
      </c>
      <c r="D28" s="12">
        <v>100</v>
      </c>
      <c r="E28" s="13">
        <v>317</v>
      </c>
      <c r="F28" s="12">
        <f t="shared" si="2"/>
        <v>100</v>
      </c>
      <c r="G28" s="13">
        <f t="shared" si="5"/>
        <v>317</v>
      </c>
      <c r="H28" s="12">
        <f t="shared" si="0"/>
        <v>100</v>
      </c>
      <c r="I28" s="13">
        <f t="shared" si="6"/>
        <v>317</v>
      </c>
      <c r="J28" s="12">
        <f t="shared" si="3"/>
        <v>100</v>
      </c>
      <c r="K28" s="13">
        <f t="shared" si="4"/>
        <v>317</v>
      </c>
      <c r="L28" s="12">
        <f t="shared" si="1"/>
        <v>100</v>
      </c>
    </row>
    <row r="29" spans="1:12" s="43" customFormat="1" x14ac:dyDescent="0.25">
      <c r="A29" s="4" t="s">
        <v>21</v>
      </c>
      <c r="B29" s="3">
        <v>550</v>
      </c>
      <c r="C29" s="19">
        <f t="shared" si="8"/>
        <v>550</v>
      </c>
      <c r="D29" s="12">
        <v>100</v>
      </c>
      <c r="E29" s="13">
        <f t="shared" si="7"/>
        <v>550</v>
      </c>
      <c r="F29" s="12">
        <f t="shared" si="2"/>
        <v>100</v>
      </c>
      <c r="G29" s="13">
        <f t="shared" si="5"/>
        <v>550</v>
      </c>
      <c r="H29" s="12">
        <f t="shared" si="0"/>
        <v>100</v>
      </c>
      <c r="I29" s="13">
        <f t="shared" si="6"/>
        <v>550</v>
      </c>
      <c r="J29" s="12">
        <f t="shared" si="3"/>
        <v>100</v>
      </c>
      <c r="K29" s="13">
        <f t="shared" si="4"/>
        <v>550</v>
      </c>
      <c r="L29" s="12">
        <f t="shared" si="1"/>
        <v>100</v>
      </c>
    </row>
    <row r="30" spans="1:12" s="43" customFormat="1" x14ac:dyDescent="0.25">
      <c r="A30" s="4" t="s">
        <v>22</v>
      </c>
      <c r="B30" s="3">
        <v>1.11111111111111E+16</v>
      </c>
      <c r="C30" s="19">
        <v>1800</v>
      </c>
      <c r="D30" s="12">
        <v>100</v>
      </c>
      <c r="E30" s="13">
        <v>1800</v>
      </c>
      <c r="F30" s="12">
        <f t="shared" si="2"/>
        <v>100</v>
      </c>
      <c r="G30" s="13">
        <f t="shared" si="5"/>
        <v>1800</v>
      </c>
      <c r="H30" s="12">
        <f t="shared" si="0"/>
        <v>100</v>
      </c>
      <c r="I30" s="13">
        <f t="shared" si="6"/>
        <v>1800</v>
      </c>
      <c r="J30" s="12">
        <f t="shared" si="3"/>
        <v>100</v>
      </c>
      <c r="K30" s="13">
        <f t="shared" si="4"/>
        <v>1800</v>
      </c>
      <c r="L30" s="12">
        <f t="shared" si="1"/>
        <v>100</v>
      </c>
    </row>
    <row r="31" spans="1:12" x14ac:dyDescent="0.25">
      <c r="A31" s="48" t="s">
        <v>23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50"/>
    </row>
    <row r="32" spans="1:12" s="43" customFormat="1" ht="31.5" x14ac:dyDescent="0.25">
      <c r="A32" s="4" t="s">
        <v>24</v>
      </c>
      <c r="B32" s="3">
        <v>0</v>
      </c>
      <c r="C32" s="19">
        <f>B32</f>
        <v>0</v>
      </c>
      <c r="D32" s="12">
        <v>0</v>
      </c>
      <c r="E32" s="13">
        <v>0</v>
      </c>
      <c r="F32" s="12">
        <v>0</v>
      </c>
      <c r="G32" s="13">
        <f t="shared" si="5"/>
        <v>0</v>
      </c>
      <c r="H32" s="12">
        <v>0</v>
      </c>
      <c r="I32" s="13">
        <f t="shared" si="6"/>
        <v>0</v>
      </c>
      <c r="J32" s="12">
        <v>0</v>
      </c>
      <c r="K32" s="13">
        <f t="shared" si="4"/>
        <v>0</v>
      </c>
      <c r="L32" s="12">
        <v>0</v>
      </c>
    </row>
    <row r="33" spans="1:12" s="43" customFormat="1" ht="31.5" x14ac:dyDescent="0.25">
      <c r="A33" s="4" t="s">
        <v>25</v>
      </c>
      <c r="B33" s="3">
        <v>0</v>
      </c>
      <c r="C33" s="19">
        <f>B33</f>
        <v>0</v>
      </c>
      <c r="D33" s="12">
        <v>0</v>
      </c>
      <c r="E33" s="13">
        <f t="shared" si="7"/>
        <v>0</v>
      </c>
      <c r="F33" s="12">
        <v>0</v>
      </c>
      <c r="G33" s="13">
        <f t="shared" si="5"/>
        <v>0</v>
      </c>
      <c r="H33" s="12">
        <v>0</v>
      </c>
      <c r="I33" s="13">
        <f t="shared" si="6"/>
        <v>0</v>
      </c>
      <c r="J33" s="12">
        <v>0</v>
      </c>
      <c r="K33" s="13">
        <f t="shared" si="4"/>
        <v>0</v>
      </c>
      <c r="L33" s="12">
        <v>0</v>
      </c>
    </row>
    <row r="34" spans="1:12" x14ac:dyDescent="0.25">
      <c r="A34" s="48" t="s">
        <v>26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50"/>
    </row>
    <row r="35" spans="1:12" s="43" customFormat="1" x14ac:dyDescent="0.25">
      <c r="A35" s="4" t="s">
        <v>27</v>
      </c>
      <c r="B35" s="3">
        <v>7.0000000000000007E-2</v>
      </c>
      <c r="C35" s="19">
        <v>0</v>
      </c>
      <c r="D35" s="12">
        <v>0</v>
      </c>
      <c r="E35" s="13">
        <v>0</v>
      </c>
      <c r="F35" s="12">
        <v>0</v>
      </c>
      <c r="G35" s="13">
        <f t="shared" si="5"/>
        <v>0</v>
      </c>
      <c r="H35" s="12">
        <v>0</v>
      </c>
      <c r="I35" s="13">
        <f t="shared" si="6"/>
        <v>0</v>
      </c>
      <c r="J35" s="12">
        <v>0</v>
      </c>
      <c r="K35" s="13">
        <f t="shared" si="4"/>
        <v>0</v>
      </c>
      <c r="L35" s="12">
        <v>0</v>
      </c>
    </row>
    <row r="36" spans="1:12" s="43" customFormat="1" x14ac:dyDescent="0.25">
      <c r="A36" s="4" t="s">
        <v>28</v>
      </c>
      <c r="B36" s="3">
        <v>0</v>
      </c>
      <c r="C36" s="19">
        <v>0</v>
      </c>
      <c r="D36" s="12">
        <v>0</v>
      </c>
      <c r="E36" s="13">
        <v>0</v>
      </c>
      <c r="F36" s="12">
        <v>0</v>
      </c>
      <c r="G36" s="13">
        <f t="shared" si="5"/>
        <v>0</v>
      </c>
      <c r="H36" s="12">
        <v>0</v>
      </c>
      <c r="I36" s="13">
        <f t="shared" si="6"/>
        <v>0</v>
      </c>
      <c r="J36" s="12">
        <v>0</v>
      </c>
      <c r="K36" s="13">
        <f t="shared" si="4"/>
        <v>0</v>
      </c>
      <c r="L36" s="12">
        <v>0</v>
      </c>
    </row>
    <row r="37" spans="1:12" x14ac:dyDescent="0.25">
      <c r="A37" s="48" t="s">
        <v>29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50"/>
    </row>
    <row r="38" spans="1:12" s="43" customFormat="1" x14ac:dyDescent="0.25">
      <c r="A38" s="4" t="s">
        <v>30</v>
      </c>
      <c r="B38" s="3">
        <v>1620</v>
      </c>
      <c r="C38" s="19">
        <v>2200</v>
      </c>
      <c r="D38" s="12">
        <v>100</v>
      </c>
      <c r="E38" s="13">
        <v>2250</v>
      </c>
      <c r="F38" s="12">
        <f t="shared" si="2"/>
        <v>102.27272727272727</v>
      </c>
      <c r="G38" s="13">
        <v>2300</v>
      </c>
      <c r="H38" s="12">
        <f>G38/E38*100</f>
        <v>102.22222222222221</v>
      </c>
      <c r="I38" s="13">
        <v>2300</v>
      </c>
      <c r="J38" s="12">
        <f t="shared" si="3"/>
        <v>100</v>
      </c>
      <c r="K38" s="13">
        <f t="shared" si="4"/>
        <v>2300</v>
      </c>
      <c r="L38" s="12">
        <f t="shared" si="1"/>
        <v>100</v>
      </c>
    </row>
    <row r="39" spans="1:12" s="43" customFormat="1" ht="31.5" x14ac:dyDescent="0.25">
      <c r="A39" s="4" t="s">
        <v>31</v>
      </c>
      <c r="B39" s="3">
        <v>553.28</v>
      </c>
      <c r="C39" s="19">
        <v>1000</v>
      </c>
      <c r="D39" s="12">
        <v>100</v>
      </c>
      <c r="E39" s="13">
        <v>1000</v>
      </c>
      <c r="F39" s="12">
        <f t="shared" si="2"/>
        <v>100</v>
      </c>
      <c r="G39" s="13">
        <v>1000</v>
      </c>
      <c r="H39" s="12">
        <f t="shared" si="0"/>
        <v>100</v>
      </c>
      <c r="I39" s="13">
        <v>1000</v>
      </c>
      <c r="J39" s="12">
        <f t="shared" si="3"/>
        <v>100</v>
      </c>
      <c r="K39" s="13">
        <v>1000</v>
      </c>
      <c r="L39" s="12">
        <f t="shared" si="1"/>
        <v>100</v>
      </c>
    </row>
    <row r="40" spans="1:12" s="43" customFormat="1" ht="31.5" x14ac:dyDescent="0.25">
      <c r="A40" s="4" t="s">
        <v>32</v>
      </c>
      <c r="B40" s="3">
        <f>B38</f>
        <v>1620</v>
      </c>
      <c r="C40" s="19">
        <v>650</v>
      </c>
      <c r="D40" s="19">
        <v>100</v>
      </c>
      <c r="E40" s="13">
        <v>670</v>
      </c>
      <c r="F40" s="19">
        <f>F38</f>
        <v>102.27272727272727</v>
      </c>
      <c r="G40" s="13">
        <v>670</v>
      </c>
      <c r="H40" s="12">
        <f>G40/E40*100</f>
        <v>100</v>
      </c>
      <c r="I40" s="13">
        <v>670</v>
      </c>
      <c r="J40" s="12">
        <f t="shared" si="3"/>
        <v>100</v>
      </c>
      <c r="K40" s="13">
        <v>670</v>
      </c>
      <c r="L40" s="12">
        <f t="shared" si="1"/>
        <v>100</v>
      </c>
    </row>
    <row r="41" spans="1:12" s="43" customFormat="1" ht="31.5" x14ac:dyDescent="0.25">
      <c r="A41" s="4" t="s">
        <v>33</v>
      </c>
      <c r="B41" s="3">
        <v>64</v>
      </c>
      <c r="C41" s="19">
        <v>20</v>
      </c>
      <c r="D41" s="12">
        <v>100</v>
      </c>
      <c r="E41" s="13">
        <v>20</v>
      </c>
      <c r="F41" s="12">
        <f t="shared" si="2"/>
        <v>100</v>
      </c>
      <c r="G41" s="13">
        <v>20</v>
      </c>
      <c r="H41" s="12">
        <f t="shared" si="0"/>
        <v>100</v>
      </c>
      <c r="I41" s="13">
        <v>20</v>
      </c>
      <c r="J41" s="12">
        <f t="shared" si="3"/>
        <v>100</v>
      </c>
      <c r="K41" s="13">
        <f t="shared" si="4"/>
        <v>20</v>
      </c>
      <c r="L41" s="12">
        <f t="shared" si="1"/>
        <v>100</v>
      </c>
    </row>
    <row r="42" spans="1:12" s="43" customFormat="1" ht="31.5" x14ac:dyDescent="0.25">
      <c r="A42" s="4" t="s">
        <v>34</v>
      </c>
      <c r="B42" s="3">
        <v>1397</v>
      </c>
      <c r="C42" s="19">
        <v>100</v>
      </c>
      <c r="D42" s="12">
        <v>100</v>
      </c>
      <c r="E42" s="13">
        <v>100</v>
      </c>
      <c r="F42" s="12">
        <f t="shared" si="2"/>
        <v>100</v>
      </c>
      <c r="G42" s="13">
        <f t="shared" si="5"/>
        <v>100</v>
      </c>
      <c r="H42" s="12">
        <f t="shared" si="0"/>
        <v>100</v>
      </c>
      <c r="I42" s="13">
        <f t="shared" si="6"/>
        <v>100</v>
      </c>
      <c r="J42" s="12">
        <f t="shared" si="3"/>
        <v>100</v>
      </c>
      <c r="K42" s="13">
        <f t="shared" si="4"/>
        <v>100</v>
      </c>
      <c r="L42" s="12">
        <f t="shared" si="1"/>
        <v>100</v>
      </c>
    </row>
    <row r="43" spans="1:12" s="43" customFormat="1" ht="31.5" x14ac:dyDescent="0.25">
      <c r="A43" s="4" t="s">
        <v>35</v>
      </c>
      <c r="B43" s="3">
        <v>22515.39</v>
      </c>
      <c r="C43" s="13">
        <v>40950</v>
      </c>
      <c r="D43" s="12">
        <v>100</v>
      </c>
      <c r="E43" s="13">
        <v>42588</v>
      </c>
      <c r="F43" s="12">
        <f t="shared" si="2"/>
        <v>104</v>
      </c>
      <c r="G43" s="13">
        <v>42588</v>
      </c>
      <c r="H43" s="12">
        <f t="shared" si="0"/>
        <v>100</v>
      </c>
      <c r="I43" s="13">
        <f>G43</f>
        <v>42588</v>
      </c>
      <c r="J43" s="12">
        <f t="shared" si="3"/>
        <v>100</v>
      </c>
      <c r="K43" s="13">
        <f>I43</f>
        <v>42588</v>
      </c>
      <c r="L43" s="12">
        <f t="shared" si="1"/>
        <v>100</v>
      </c>
    </row>
    <row r="44" spans="1:12" s="43" customFormat="1" x14ac:dyDescent="0.25">
      <c r="A44" s="4" t="s">
        <v>36</v>
      </c>
      <c r="B44" s="3">
        <v>768.97</v>
      </c>
      <c r="C44" s="19">
        <v>19500</v>
      </c>
      <c r="D44" s="12">
        <v>100</v>
      </c>
      <c r="E44" s="19">
        <v>19500</v>
      </c>
      <c r="F44" s="12">
        <f t="shared" si="2"/>
        <v>100</v>
      </c>
      <c r="G44" s="13">
        <f t="shared" si="5"/>
        <v>19500</v>
      </c>
      <c r="H44" s="12">
        <f t="shared" si="0"/>
        <v>100</v>
      </c>
      <c r="I44" s="13">
        <f t="shared" si="6"/>
        <v>19500</v>
      </c>
      <c r="J44" s="12">
        <f t="shared" si="3"/>
        <v>100</v>
      </c>
      <c r="K44" s="13">
        <f t="shared" si="4"/>
        <v>19500</v>
      </c>
      <c r="L44" s="12">
        <f t="shared" si="1"/>
        <v>100</v>
      </c>
    </row>
    <row r="45" spans="1:12" s="43" customFormat="1" ht="31.5" x14ac:dyDescent="0.25">
      <c r="A45" s="4" t="s">
        <v>37</v>
      </c>
      <c r="B45" s="3">
        <f>B43/B11</f>
        <v>9242.7709359605906</v>
      </c>
      <c r="C45" s="19">
        <v>26166.13</v>
      </c>
      <c r="D45" s="12">
        <v>100</v>
      </c>
      <c r="E45" s="19">
        <v>26954.43</v>
      </c>
      <c r="F45" s="12">
        <f t="shared" si="2"/>
        <v>103.01267325355334</v>
      </c>
      <c r="G45" s="19">
        <f>G43/G11</f>
        <v>26784.905660377357</v>
      </c>
      <c r="H45" s="12">
        <f t="shared" si="0"/>
        <v>99.371070582376845</v>
      </c>
      <c r="I45" s="19">
        <f>I43/I11</f>
        <v>26784.905660377357</v>
      </c>
      <c r="J45" s="12">
        <f t="shared" si="3"/>
        <v>100</v>
      </c>
      <c r="K45" s="19">
        <f>K43/K11</f>
        <v>26784.905660377357</v>
      </c>
      <c r="L45" s="12">
        <f t="shared" si="1"/>
        <v>100</v>
      </c>
    </row>
    <row r="46" spans="1:12" s="43" customFormat="1" ht="31.5" x14ac:dyDescent="0.25">
      <c r="A46" s="4" t="s">
        <v>61</v>
      </c>
      <c r="B46" s="3">
        <v>0</v>
      </c>
      <c r="C46" s="19">
        <f t="shared" ref="C46" si="9">B46</f>
        <v>0</v>
      </c>
      <c r="D46" s="12">
        <v>0</v>
      </c>
      <c r="E46" s="13">
        <f t="shared" si="7"/>
        <v>0</v>
      </c>
      <c r="F46" s="12">
        <v>0</v>
      </c>
      <c r="G46" s="13">
        <f t="shared" si="5"/>
        <v>0</v>
      </c>
      <c r="H46" s="12">
        <v>0</v>
      </c>
      <c r="I46" s="13">
        <f t="shared" si="6"/>
        <v>0</v>
      </c>
      <c r="J46" s="12">
        <v>0</v>
      </c>
      <c r="K46" s="13">
        <f t="shared" si="4"/>
        <v>0</v>
      </c>
      <c r="L46" s="12">
        <v>0</v>
      </c>
    </row>
    <row r="47" spans="1:12" s="43" customFormat="1" ht="31.5" x14ac:dyDescent="0.25">
      <c r="A47" s="4" t="s">
        <v>38</v>
      </c>
      <c r="B47" s="3">
        <v>59</v>
      </c>
      <c r="C47" s="19">
        <v>60</v>
      </c>
      <c r="D47" s="12">
        <v>100</v>
      </c>
      <c r="E47" s="13">
        <f t="shared" si="7"/>
        <v>60</v>
      </c>
      <c r="F47" s="12">
        <f t="shared" si="2"/>
        <v>100</v>
      </c>
      <c r="G47" s="13">
        <f t="shared" si="5"/>
        <v>60</v>
      </c>
      <c r="H47" s="12">
        <f t="shared" si="0"/>
        <v>100</v>
      </c>
      <c r="I47" s="13">
        <f t="shared" si="6"/>
        <v>60</v>
      </c>
      <c r="J47" s="12">
        <f t="shared" si="3"/>
        <v>100</v>
      </c>
      <c r="K47" s="13">
        <f t="shared" si="4"/>
        <v>60</v>
      </c>
      <c r="L47" s="12">
        <f t="shared" si="1"/>
        <v>100</v>
      </c>
    </row>
    <row r="48" spans="1:12" x14ac:dyDescent="0.25">
      <c r="A48" s="16"/>
      <c r="B48" s="16"/>
      <c r="C48" s="16"/>
      <c r="D48" s="16"/>
      <c r="E48" s="16"/>
      <c r="F48" s="16"/>
      <c r="G48" s="16"/>
      <c r="H48" s="41"/>
      <c r="I48" s="47"/>
      <c r="K48" s="47"/>
    </row>
    <row r="50" spans="1:11" ht="18.75" x14ac:dyDescent="0.3">
      <c r="A50" s="42"/>
      <c r="B50" s="42"/>
      <c r="C50" s="52"/>
      <c r="D50" s="52"/>
      <c r="J50" s="53"/>
      <c r="K50" s="53"/>
    </row>
  </sheetData>
  <mergeCells count="18">
    <mergeCell ref="A31:L31"/>
    <mergeCell ref="A34:L34"/>
    <mergeCell ref="A37:L37"/>
    <mergeCell ref="A17:L17"/>
    <mergeCell ref="A20:L20"/>
    <mergeCell ref="I1:L4"/>
    <mergeCell ref="C50:D50"/>
    <mergeCell ref="J50:K50"/>
    <mergeCell ref="K9:L9"/>
    <mergeCell ref="A6:L6"/>
    <mergeCell ref="A5:L5"/>
    <mergeCell ref="A7:L7"/>
    <mergeCell ref="A9:A10"/>
    <mergeCell ref="C9:D9"/>
    <mergeCell ref="E9:F9"/>
    <mergeCell ref="G9:H9"/>
    <mergeCell ref="I9:J9"/>
    <mergeCell ref="K8:L8"/>
  </mergeCells>
  <phoneticPr fontId="0" type="noConversion"/>
  <pageMargins left="0.19685039370078741" right="0.19685039370078741" top="0.15748031496062992" bottom="0.23622047244094491" header="0.15748031496062992" footer="0.23622047244094491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view="pageBreakPreview" zoomScaleNormal="85" zoomScaleSheetLayoutView="100" workbookViewId="0">
      <selection activeCell="A25" sqref="A25"/>
    </sheetView>
  </sheetViews>
  <sheetFormatPr defaultRowHeight="15.75" x14ac:dyDescent="0.25"/>
  <cols>
    <col min="1" max="1" width="44.28515625" style="2" customWidth="1"/>
    <col min="2" max="2" width="0.140625" style="2" hidden="1" customWidth="1"/>
    <col min="3" max="3" width="10.85546875" style="2" customWidth="1"/>
    <col min="4" max="4" width="10.7109375" style="18" customWidth="1"/>
    <col min="5" max="5" width="11.140625" style="2" customWidth="1"/>
    <col min="6" max="6" width="11.28515625" style="17" customWidth="1"/>
    <col min="7" max="8" width="11.5703125" style="2" customWidth="1"/>
    <col min="9" max="9" width="10.85546875" style="2" customWidth="1"/>
    <col min="10" max="10" width="11.5703125" style="2" customWidth="1"/>
    <col min="11" max="11" width="11.85546875" style="2" customWidth="1"/>
    <col min="12" max="12" width="11.7109375" style="2" customWidth="1"/>
  </cols>
  <sheetData>
    <row r="1" spans="1:12" x14ac:dyDescent="0.25">
      <c r="I1" s="64" t="s">
        <v>65</v>
      </c>
      <c r="J1" s="64"/>
      <c r="K1" s="64"/>
      <c r="L1" s="64"/>
    </row>
    <row r="2" spans="1:12" x14ac:dyDescent="0.25">
      <c r="I2" s="64"/>
      <c r="J2" s="64"/>
      <c r="K2" s="64"/>
      <c r="L2" s="64"/>
    </row>
    <row r="3" spans="1:12" x14ac:dyDescent="0.25">
      <c r="I3" s="64"/>
      <c r="J3" s="64"/>
      <c r="K3" s="64"/>
      <c r="L3" s="64"/>
    </row>
    <row r="4" spans="1:12" x14ac:dyDescent="0.25">
      <c r="I4" s="64"/>
      <c r="J4" s="64"/>
      <c r="K4" s="64"/>
      <c r="L4" s="64"/>
    </row>
    <row r="5" spans="1:12" x14ac:dyDescent="0.25">
      <c r="I5" s="64"/>
      <c r="J5" s="64"/>
      <c r="K5" s="64"/>
      <c r="L5" s="64"/>
    </row>
    <row r="6" spans="1:12" x14ac:dyDescent="0.25">
      <c r="I6" s="64"/>
      <c r="J6" s="64"/>
      <c r="K6" s="64"/>
      <c r="L6" s="64"/>
    </row>
    <row r="7" spans="1:12" x14ac:dyDescent="0.25">
      <c r="I7" s="14"/>
      <c r="J7" s="14"/>
      <c r="K7" s="14"/>
      <c r="L7" s="14"/>
    </row>
    <row r="8" spans="1:12" ht="23.25" customHeight="1" x14ac:dyDescent="0.25">
      <c r="A8" s="67" t="s">
        <v>46</v>
      </c>
      <c r="B8" s="67"/>
      <c r="C8" s="67"/>
      <c r="D8" s="67"/>
      <c r="E8" s="67"/>
      <c r="F8" s="67"/>
      <c r="G8" s="67"/>
      <c r="H8" s="67"/>
      <c r="I8" s="68"/>
      <c r="J8" s="68"/>
      <c r="K8" s="68"/>
      <c r="L8" s="68"/>
    </row>
    <row r="9" spans="1:12" ht="17.25" customHeight="1" x14ac:dyDescent="0.25">
      <c r="A9" s="67" t="s">
        <v>44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ht="55.5" customHeight="1" x14ac:dyDescent="0.25">
      <c r="A10" s="67" t="s">
        <v>63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2" ht="27.75" customHeight="1" x14ac:dyDescent="0.25">
      <c r="A11" s="20"/>
      <c r="B11" s="20"/>
      <c r="C11" s="21"/>
      <c r="D11" s="22"/>
      <c r="E11" s="21"/>
      <c r="F11" s="22"/>
      <c r="G11" s="21"/>
      <c r="H11" s="22"/>
      <c r="I11" s="23"/>
      <c r="J11" s="24"/>
      <c r="K11" s="70" t="s">
        <v>50</v>
      </c>
      <c r="L11" s="71"/>
    </row>
    <row r="12" spans="1:12" x14ac:dyDescent="0.25">
      <c r="A12" s="58" t="s">
        <v>0</v>
      </c>
      <c r="B12" s="25"/>
      <c r="C12" s="60" t="s">
        <v>59</v>
      </c>
      <c r="D12" s="61"/>
      <c r="E12" s="60" t="s">
        <v>56</v>
      </c>
      <c r="F12" s="61"/>
      <c r="G12" s="54" t="s">
        <v>51</v>
      </c>
      <c r="H12" s="69"/>
      <c r="I12" s="54" t="s">
        <v>54</v>
      </c>
      <c r="J12" s="69"/>
      <c r="K12" s="54" t="s">
        <v>57</v>
      </c>
      <c r="L12" s="69"/>
    </row>
    <row r="13" spans="1:12" ht="31.5" x14ac:dyDescent="0.25">
      <c r="A13" s="59"/>
      <c r="B13" s="26">
        <v>2018</v>
      </c>
      <c r="C13" s="15" t="s">
        <v>1</v>
      </c>
      <c r="D13" s="27" t="s">
        <v>49</v>
      </c>
      <c r="E13" s="15" t="s">
        <v>1</v>
      </c>
      <c r="F13" s="34" t="s">
        <v>62</v>
      </c>
      <c r="G13" s="10" t="s">
        <v>2</v>
      </c>
      <c r="H13" s="28" t="s">
        <v>52</v>
      </c>
      <c r="I13" s="10" t="s">
        <v>2</v>
      </c>
      <c r="J13" s="28" t="s">
        <v>53</v>
      </c>
      <c r="K13" s="10" t="s">
        <v>2</v>
      </c>
      <c r="L13" s="28" t="s">
        <v>58</v>
      </c>
    </row>
    <row r="14" spans="1:12" x14ac:dyDescent="0.25">
      <c r="A14" s="4" t="s">
        <v>3</v>
      </c>
      <c r="B14" s="13">
        <f>'Таблица 1'!B11</f>
        <v>2.4359999999999999</v>
      </c>
      <c r="C14" s="13">
        <v>1.5649999999999999</v>
      </c>
      <c r="D14" s="13">
        <f>'Таблица 1'!D11</f>
        <v>74.52</v>
      </c>
      <c r="E14" s="13">
        <f>'Таблица 1'!E11</f>
        <v>1.57</v>
      </c>
      <c r="F14" s="12">
        <f>E14/'Таблица 1'!C11*100</f>
        <v>100</v>
      </c>
      <c r="G14" s="13">
        <f>'Таблица 1'!G11</f>
        <v>1.59</v>
      </c>
      <c r="H14" s="12">
        <f t="shared" ref="H14:H47" si="0">G14/E14*100</f>
        <v>101.27388535031847</v>
      </c>
      <c r="I14" s="13">
        <f>'Таблица 1'!I11</f>
        <v>1.59</v>
      </c>
      <c r="J14" s="29">
        <f t="shared" ref="J14:J47" si="1">I14/G14*100</f>
        <v>100</v>
      </c>
      <c r="K14" s="13">
        <f>'Таблица 1'!K11</f>
        <v>1.59</v>
      </c>
      <c r="L14" s="29">
        <f t="shared" ref="L14:L47" si="2">K14/I14*100</f>
        <v>100</v>
      </c>
    </row>
    <row r="15" spans="1:12" ht="24" customHeight="1" x14ac:dyDescent="0.25">
      <c r="A15" s="4" t="s">
        <v>39</v>
      </c>
      <c r="B15" s="4">
        <v>0</v>
      </c>
      <c r="C15" s="13">
        <v>0</v>
      </c>
      <c r="D15" s="12">
        <v>0</v>
      </c>
      <c r="E15" s="13">
        <v>0</v>
      </c>
      <c r="F15" s="12">
        <v>0</v>
      </c>
      <c r="G15" s="13">
        <v>0</v>
      </c>
      <c r="H15" s="12">
        <v>0</v>
      </c>
      <c r="I15" s="19">
        <v>0</v>
      </c>
      <c r="J15" s="29">
        <v>0</v>
      </c>
      <c r="K15" s="19">
        <v>0</v>
      </c>
      <c r="L15" s="29">
        <v>0</v>
      </c>
    </row>
    <row r="16" spans="1:12" ht="31.5" x14ac:dyDescent="0.25">
      <c r="A16" s="4" t="s">
        <v>43</v>
      </c>
      <c r="B16" s="13">
        <f>'Таблица 1'!B15</f>
        <v>198</v>
      </c>
      <c r="C16" s="13">
        <v>210</v>
      </c>
      <c r="D16" s="13">
        <f>'Таблица 1'!D15</f>
        <v>100</v>
      </c>
      <c r="E16" s="13">
        <f>'Таблица 1'!E15</f>
        <v>201</v>
      </c>
      <c r="F16" s="12">
        <v>100</v>
      </c>
      <c r="G16" s="13">
        <f>'Таблица 1'!G15</f>
        <v>192</v>
      </c>
      <c r="H16" s="12">
        <f t="shared" si="0"/>
        <v>95.522388059701484</v>
      </c>
      <c r="I16" s="13">
        <f>'Таблица 1'!I15</f>
        <v>183</v>
      </c>
      <c r="J16" s="29">
        <f>I16/G16*100</f>
        <v>95.3125</v>
      </c>
      <c r="K16" s="13">
        <f>'Таблица 1'!K15</f>
        <v>183</v>
      </c>
      <c r="L16" s="29">
        <f t="shared" si="2"/>
        <v>100</v>
      </c>
    </row>
    <row r="17" spans="1:12" ht="31.5" x14ac:dyDescent="0.25">
      <c r="A17" s="4" t="s">
        <v>40</v>
      </c>
      <c r="B17" s="30">
        <f>'Таблица 1'!B14</f>
        <v>22.9</v>
      </c>
      <c r="C17" s="19">
        <v>23</v>
      </c>
      <c r="D17" s="19">
        <f>'Таблица 1'!D14</f>
        <v>100</v>
      </c>
      <c r="E17" s="19">
        <f>'Таблица 1'!E14</f>
        <v>22</v>
      </c>
      <c r="F17" s="12">
        <f>E17/'Таблица 1'!C14*100</f>
        <v>95.652173913043484</v>
      </c>
      <c r="G17" s="19">
        <f>'Таблица 1'!G14</f>
        <v>21</v>
      </c>
      <c r="H17" s="12">
        <f t="shared" si="0"/>
        <v>95.454545454545453</v>
      </c>
      <c r="I17" s="19">
        <f>'Таблица 1'!I14</f>
        <v>20</v>
      </c>
      <c r="J17" s="29">
        <f t="shared" si="1"/>
        <v>95.238095238095227</v>
      </c>
      <c r="K17" s="19">
        <f>'Таблица 1'!K14</f>
        <v>20</v>
      </c>
      <c r="L17" s="29">
        <f t="shared" si="2"/>
        <v>100</v>
      </c>
    </row>
    <row r="18" spans="1:12" x14ac:dyDescent="0.25">
      <c r="A18" s="10" t="s">
        <v>9</v>
      </c>
      <c r="B18" s="31"/>
      <c r="C18" s="19"/>
      <c r="D18" s="12"/>
      <c r="E18" s="19"/>
      <c r="F18" s="12"/>
      <c r="G18" s="19"/>
      <c r="H18" s="12"/>
      <c r="I18" s="19"/>
      <c r="J18" s="29"/>
      <c r="K18" s="19"/>
      <c r="L18" s="29"/>
    </row>
    <row r="19" spans="1:12" x14ac:dyDescent="0.25">
      <c r="A19" s="4" t="s">
        <v>10</v>
      </c>
      <c r="B19" s="44">
        <f>'Таблица 1'!B18</f>
        <v>10.64</v>
      </c>
      <c r="C19" s="19">
        <v>10.9</v>
      </c>
      <c r="D19" s="19">
        <f>'Таблица 1'!D18</f>
        <v>100</v>
      </c>
      <c r="E19" s="19">
        <f>'Таблица 1'!E18</f>
        <v>18.059999999999999</v>
      </c>
      <c r="F19" s="12">
        <f>E19/'Таблица 1'!C18*100</f>
        <v>192.74279615795092</v>
      </c>
      <c r="G19" s="19">
        <f>'Таблица 1'!G18</f>
        <v>10.58</v>
      </c>
      <c r="H19" s="12">
        <f t="shared" si="0"/>
        <v>58.582502768549283</v>
      </c>
      <c r="I19" s="19">
        <f>'Таблица 1'!I18</f>
        <v>9.1300000000000008</v>
      </c>
      <c r="J19" s="29">
        <f t="shared" si="1"/>
        <v>86.294896030245752</v>
      </c>
      <c r="K19" s="19">
        <f>'Таблица 1'!K18</f>
        <v>9.4600000000000009</v>
      </c>
      <c r="L19" s="29">
        <f t="shared" si="2"/>
        <v>103.6144578313253</v>
      </c>
    </row>
    <row r="20" spans="1:12" ht="31.5" x14ac:dyDescent="0.25">
      <c r="A20" s="4" t="s">
        <v>11</v>
      </c>
      <c r="B20" s="44">
        <f>'Таблица 1'!B19</f>
        <v>21.3</v>
      </c>
      <c r="C20" s="19">
        <v>15.13</v>
      </c>
      <c r="D20" s="19">
        <f>'Таблица 1'!D19</f>
        <v>100</v>
      </c>
      <c r="E20" s="19">
        <f>'Таблица 1'!E19</f>
        <v>15.13</v>
      </c>
      <c r="F20" s="12">
        <f>E20/'Таблица 1'!C19*100</f>
        <v>33.267370272647327</v>
      </c>
      <c r="G20" s="19">
        <f>'Таблица 1'!G19</f>
        <v>46.75</v>
      </c>
      <c r="H20" s="12">
        <f>G20/E20*100</f>
        <v>308.98876404494382</v>
      </c>
      <c r="I20" s="19">
        <f>'Таблица 1'!I19</f>
        <v>38.32</v>
      </c>
      <c r="J20" s="29">
        <f t="shared" si="1"/>
        <v>81.967914438502675</v>
      </c>
      <c r="K20" s="19">
        <f>'Таблица 1'!K19</f>
        <v>40.49</v>
      </c>
      <c r="L20" s="29">
        <f t="shared" si="2"/>
        <v>105.66283924843425</v>
      </c>
    </row>
    <row r="21" spans="1:12" x14ac:dyDescent="0.25">
      <c r="A21" s="32" t="s">
        <v>12</v>
      </c>
      <c r="B21" s="31"/>
      <c r="C21" s="19"/>
      <c r="D21" s="12"/>
      <c r="E21" s="19"/>
      <c r="F21" s="12"/>
      <c r="G21" s="19"/>
      <c r="H21" s="12"/>
      <c r="I21" s="19"/>
      <c r="J21" s="29"/>
      <c r="K21" s="19"/>
      <c r="L21" s="29"/>
    </row>
    <row r="22" spans="1:12" ht="31.5" x14ac:dyDescent="0.25">
      <c r="A22" s="4" t="s">
        <v>13</v>
      </c>
      <c r="B22" s="33">
        <f>'Таблица 1'!B21</f>
        <v>19.100000000000001</v>
      </c>
      <c r="C22" s="19">
        <f>E22/12*9</f>
        <v>28.5</v>
      </c>
      <c r="D22" s="19">
        <f>'Таблица 1'!D21</f>
        <v>234.75</v>
      </c>
      <c r="E22" s="19">
        <f>'Таблица 1'!E21</f>
        <v>38</v>
      </c>
      <c r="F22" s="12">
        <f>E22/'Таблица 1'!C21*100</f>
        <v>101.17145899893502</v>
      </c>
      <c r="G22" s="19">
        <f>'Таблица 1'!G21</f>
        <v>38.5</v>
      </c>
      <c r="H22" s="12">
        <f t="shared" si="0"/>
        <v>101.31578947368421</v>
      </c>
      <c r="I22" s="19">
        <f>'Таблица 1'!I21</f>
        <v>38.5</v>
      </c>
      <c r="J22" s="29">
        <f t="shared" si="1"/>
        <v>100</v>
      </c>
      <c r="K22" s="19">
        <f>'Таблица 1'!K21</f>
        <v>38.5</v>
      </c>
      <c r="L22" s="29">
        <f t="shared" si="2"/>
        <v>100</v>
      </c>
    </row>
    <row r="23" spans="1:12" ht="31.5" x14ac:dyDescent="0.25">
      <c r="A23" s="4" t="s">
        <v>14</v>
      </c>
      <c r="B23" s="33">
        <f>'Таблица 1'!B22</f>
        <v>33</v>
      </c>
      <c r="C23" s="19">
        <v>83</v>
      </c>
      <c r="D23" s="19">
        <f>'Таблица 1'!D22</f>
        <v>592.86</v>
      </c>
      <c r="E23" s="19">
        <f>'Таблица 1'!E22</f>
        <v>83</v>
      </c>
      <c r="F23" s="12">
        <f>E23/'Таблица 1'!C22*100</f>
        <v>100</v>
      </c>
      <c r="G23" s="19">
        <f>'Таблица 1'!G22</f>
        <v>83</v>
      </c>
      <c r="H23" s="12">
        <f t="shared" si="0"/>
        <v>100</v>
      </c>
      <c r="I23" s="19">
        <f>'Таблица 1'!I22</f>
        <v>83</v>
      </c>
      <c r="J23" s="29">
        <f t="shared" si="1"/>
        <v>100</v>
      </c>
      <c r="K23" s="19">
        <f>'Таблица 1'!K22</f>
        <v>83</v>
      </c>
      <c r="L23" s="29">
        <f t="shared" si="2"/>
        <v>100</v>
      </c>
    </row>
    <row r="24" spans="1:12" s="5" customFormat="1" ht="31.5" x14ac:dyDescent="0.25">
      <c r="A24" s="4" t="s">
        <v>41</v>
      </c>
      <c r="B24" s="33">
        <f>'Таблица 1'!B23</f>
        <v>18.5</v>
      </c>
      <c r="C24" s="19">
        <v>17</v>
      </c>
      <c r="D24" s="19">
        <f>'Таблица 1'!D23</f>
        <v>100</v>
      </c>
      <c r="E24" s="19">
        <f>'Таблица 1'!E23</f>
        <v>20</v>
      </c>
      <c r="F24" s="12">
        <f>E24/'Таблица 1'!C23*100</f>
        <v>117.64705882352942</v>
      </c>
      <c r="G24" s="19">
        <f>'Таблица 1'!G23</f>
        <v>20</v>
      </c>
      <c r="H24" s="12">
        <f t="shared" si="0"/>
        <v>100</v>
      </c>
      <c r="I24" s="19">
        <f>'Таблица 1'!I23</f>
        <v>20</v>
      </c>
      <c r="J24" s="29">
        <f t="shared" si="1"/>
        <v>100</v>
      </c>
      <c r="K24" s="19">
        <f>'Таблица 1'!K23</f>
        <v>20</v>
      </c>
      <c r="L24" s="29">
        <f t="shared" si="2"/>
        <v>100</v>
      </c>
    </row>
    <row r="25" spans="1:12" s="5" customFormat="1" x14ac:dyDescent="0.25">
      <c r="A25" s="4" t="s">
        <v>16</v>
      </c>
      <c r="B25" s="33">
        <f>'Таблица 1'!B24</f>
        <v>8</v>
      </c>
      <c r="C25" s="19">
        <v>100</v>
      </c>
      <c r="D25" s="19">
        <f>'Таблица 1'!D24</f>
        <v>100</v>
      </c>
      <c r="E25" s="19">
        <f>'Таблица 1'!E24</f>
        <v>100</v>
      </c>
      <c r="F25" s="12">
        <f>E25/'Таблица 1'!C24*100</f>
        <v>100</v>
      </c>
      <c r="G25" s="19">
        <f>'Таблица 1'!G24</f>
        <v>100</v>
      </c>
      <c r="H25" s="12">
        <f t="shared" si="0"/>
        <v>100</v>
      </c>
      <c r="I25" s="19">
        <f>'Таблица 1'!I24</f>
        <v>100</v>
      </c>
      <c r="J25" s="29">
        <f t="shared" si="1"/>
        <v>100</v>
      </c>
      <c r="K25" s="19">
        <f>'Таблица 1'!K24</f>
        <v>100</v>
      </c>
      <c r="L25" s="29">
        <f t="shared" si="2"/>
        <v>100</v>
      </c>
    </row>
    <row r="26" spans="1:12" s="5" customFormat="1" x14ac:dyDescent="0.25">
      <c r="A26" s="4" t="s">
        <v>17</v>
      </c>
      <c r="B26" s="33">
        <f>'Таблица 1'!B25</f>
        <v>0.4</v>
      </c>
      <c r="C26" s="19">
        <v>0.13</v>
      </c>
      <c r="D26" s="19">
        <f>'Таблица 1'!D25</f>
        <v>100</v>
      </c>
      <c r="E26" s="19">
        <f>'Таблица 1'!E25</f>
        <v>0.13</v>
      </c>
      <c r="F26" s="12">
        <f>E26/'Таблица 1'!C25*100</f>
        <v>100</v>
      </c>
      <c r="G26" s="19">
        <f>'Таблица 1'!G25</f>
        <v>0.13</v>
      </c>
      <c r="H26" s="12">
        <f t="shared" si="0"/>
        <v>100</v>
      </c>
      <c r="I26" s="19">
        <f>'Таблица 1'!I25</f>
        <v>0.13</v>
      </c>
      <c r="J26" s="29">
        <f t="shared" si="1"/>
        <v>100</v>
      </c>
      <c r="K26" s="19">
        <f>'Таблица 1'!K25</f>
        <v>0.13</v>
      </c>
      <c r="L26" s="29">
        <f t="shared" si="2"/>
        <v>100</v>
      </c>
    </row>
    <row r="27" spans="1:12" s="5" customFormat="1" x14ac:dyDescent="0.25">
      <c r="A27" s="4" t="s">
        <v>18</v>
      </c>
      <c r="B27" s="33">
        <f>'Таблица 1'!B26</f>
        <v>0</v>
      </c>
      <c r="C27" s="19">
        <v>0</v>
      </c>
      <c r="D27" s="19">
        <f>'Таблица 1'!D26</f>
        <v>0</v>
      </c>
      <c r="E27" s="19">
        <f>'Таблица 1'!E26</f>
        <v>0</v>
      </c>
      <c r="F27" s="12">
        <v>0</v>
      </c>
      <c r="G27" s="19">
        <f>'Таблица 1'!G26</f>
        <v>0</v>
      </c>
      <c r="H27" s="12">
        <v>0</v>
      </c>
      <c r="I27" s="19">
        <f>'Таблица 1'!I26</f>
        <v>0</v>
      </c>
      <c r="J27" s="29">
        <v>0</v>
      </c>
      <c r="K27" s="19">
        <f>'Таблица 1'!K26</f>
        <v>0</v>
      </c>
      <c r="L27" s="29">
        <v>0</v>
      </c>
    </row>
    <row r="28" spans="1:12" s="5" customFormat="1" ht="31.5" x14ac:dyDescent="0.25">
      <c r="A28" s="4" t="s">
        <v>19</v>
      </c>
      <c r="B28" s="33">
        <f>'Таблица 1'!B27</f>
        <v>16</v>
      </c>
      <c r="C28" s="19">
        <v>14</v>
      </c>
      <c r="D28" s="19">
        <f>'Таблица 1'!D27</f>
        <v>100</v>
      </c>
      <c r="E28" s="19">
        <f>'Таблица 1'!E27</f>
        <v>14</v>
      </c>
      <c r="F28" s="12">
        <f>E28/'Таблица 1'!C27*100</f>
        <v>100</v>
      </c>
      <c r="G28" s="19">
        <f>'Таблица 1'!G27</f>
        <v>14</v>
      </c>
      <c r="H28" s="12">
        <f t="shared" si="0"/>
        <v>100</v>
      </c>
      <c r="I28" s="19">
        <f>'Таблица 1'!I27</f>
        <v>14</v>
      </c>
      <c r="J28" s="29">
        <f t="shared" si="1"/>
        <v>100</v>
      </c>
      <c r="K28" s="19">
        <f>'Таблица 1'!K27</f>
        <v>14</v>
      </c>
      <c r="L28" s="29">
        <f t="shared" si="2"/>
        <v>100</v>
      </c>
    </row>
    <row r="29" spans="1:12" s="5" customFormat="1" x14ac:dyDescent="0.25">
      <c r="A29" s="4" t="s">
        <v>20</v>
      </c>
      <c r="B29" s="33">
        <f>'Таблица 1'!B28</f>
        <v>541</v>
      </c>
      <c r="C29" s="19">
        <f>E29/12*9</f>
        <v>237.75</v>
      </c>
      <c r="D29" s="19">
        <f>'Таблица 1'!D28</f>
        <v>100</v>
      </c>
      <c r="E29" s="19">
        <f>'Таблица 1'!E28</f>
        <v>317</v>
      </c>
      <c r="F29" s="12">
        <f>E29/'Таблица 1'!C28*100</f>
        <v>100</v>
      </c>
      <c r="G29" s="19">
        <f>'Таблица 1'!G28</f>
        <v>317</v>
      </c>
      <c r="H29" s="12">
        <f t="shared" si="0"/>
        <v>100</v>
      </c>
      <c r="I29" s="19">
        <f>'Таблица 1'!I28</f>
        <v>317</v>
      </c>
      <c r="J29" s="29">
        <f t="shared" si="1"/>
        <v>100</v>
      </c>
      <c r="K29" s="19">
        <f>'Таблица 1'!K28</f>
        <v>317</v>
      </c>
      <c r="L29" s="29">
        <f t="shared" si="2"/>
        <v>100</v>
      </c>
    </row>
    <row r="30" spans="1:12" s="5" customFormat="1" x14ac:dyDescent="0.25">
      <c r="A30" s="4" t="s">
        <v>21</v>
      </c>
      <c r="B30" s="33">
        <f>'Таблица 1'!B29</f>
        <v>550</v>
      </c>
      <c r="C30" s="19">
        <v>550</v>
      </c>
      <c r="D30" s="19">
        <f>'Таблица 1'!D29</f>
        <v>100</v>
      </c>
      <c r="E30" s="19">
        <f>'Таблица 1'!E29</f>
        <v>550</v>
      </c>
      <c r="F30" s="12">
        <f>E30/'Таблица 1'!C29*100</f>
        <v>100</v>
      </c>
      <c r="G30" s="19">
        <f>'Таблица 1'!G29</f>
        <v>550</v>
      </c>
      <c r="H30" s="12">
        <f t="shared" si="0"/>
        <v>100</v>
      </c>
      <c r="I30" s="19">
        <f>'Таблица 1'!I29</f>
        <v>550</v>
      </c>
      <c r="J30" s="29">
        <f t="shared" si="1"/>
        <v>100</v>
      </c>
      <c r="K30" s="19">
        <f>'Таблица 1'!K29</f>
        <v>550</v>
      </c>
      <c r="L30" s="29">
        <f t="shared" si="2"/>
        <v>100</v>
      </c>
    </row>
    <row r="31" spans="1:12" s="5" customFormat="1" x14ac:dyDescent="0.25">
      <c r="A31" s="4" t="s">
        <v>22</v>
      </c>
      <c r="B31" s="33">
        <f>'Таблица 1'!B30</f>
        <v>1.11111111111111E+16</v>
      </c>
      <c r="C31" s="19">
        <v>1800</v>
      </c>
      <c r="D31" s="19">
        <f>'Таблица 1'!D30</f>
        <v>100</v>
      </c>
      <c r="E31" s="19">
        <f>'Таблица 1'!E30</f>
        <v>1800</v>
      </c>
      <c r="F31" s="12">
        <f>E31/'Таблица 1'!C30*100</f>
        <v>100</v>
      </c>
      <c r="G31" s="19">
        <f>'Таблица 1'!G30</f>
        <v>1800</v>
      </c>
      <c r="H31" s="12">
        <f t="shared" si="0"/>
        <v>100</v>
      </c>
      <c r="I31" s="19">
        <f>'Таблица 1'!I30</f>
        <v>1800</v>
      </c>
      <c r="J31" s="29">
        <f t="shared" si="1"/>
        <v>100</v>
      </c>
      <c r="K31" s="19">
        <f>'Таблица 1'!K30</f>
        <v>1800</v>
      </c>
      <c r="L31" s="29">
        <f t="shared" si="2"/>
        <v>100</v>
      </c>
    </row>
    <row r="32" spans="1:12" s="5" customFormat="1" x14ac:dyDescent="0.25">
      <c r="A32" s="10" t="s">
        <v>23</v>
      </c>
      <c r="B32" s="33"/>
      <c r="C32" s="19"/>
      <c r="D32" s="12"/>
      <c r="E32" s="19"/>
      <c r="F32" s="12"/>
      <c r="G32" s="19"/>
      <c r="H32" s="12"/>
      <c r="I32" s="19"/>
      <c r="J32" s="29"/>
      <c r="K32" s="19"/>
      <c r="L32" s="29"/>
    </row>
    <row r="33" spans="1:12" s="5" customFormat="1" ht="31.5" x14ac:dyDescent="0.25">
      <c r="A33" s="4" t="s">
        <v>24</v>
      </c>
      <c r="B33" s="33">
        <f>'Таблица 1'!B32</f>
        <v>0</v>
      </c>
      <c r="C33" s="19">
        <v>0</v>
      </c>
      <c r="D33" s="19">
        <f>'Таблица 1'!D32</f>
        <v>0</v>
      </c>
      <c r="E33" s="19">
        <f>'Таблица 1'!E32</f>
        <v>0</v>
      </c>
      <c r="F33" s="12">
        <v>0</v>
      </c>
      <c r="G33" s="19">
        <f>'Таблица 1'!G32</f>
        <v>0</v>
      </c>
      <c r="H33" s="12">
        <v>0</v>
      </c>
      <c r="I33" s="19">
        <f>'Таблица 1'!I32</f>
        <v>0</v>
      </c>
      <c r="J33" s="29">
        <v>0</v>
      </c>
      <c r="K33" s="19">
        <f>'Таблица 1'!K32</f>
        <v>0</v>
      </c>
      <c r="L33" s="29">
        <v>0</v>
      </c>
    </row>
    <row r="34" spans="1:12" s="5" customFormat="1" ht="31.5" x14ac:dyDescent="0.25">
      <c r="A34" s="4" t="s">
        <v>25</v>
      </c>
      <c r="B34" s="33">
        <f>'Таблица 1'!B33</f>
        <v>0</v>
      </c>
      <c r="C34" s="19">
        <v>0</v>
      </c>
      <c r="D34" s="19">
        <f>'Таблица 1'!D33</f>
        <v>0</v>
      </c>
      <c r="E34" s="19">
        <f>'Таблица 1'!E33</f>
        <v>0</v>
      </c>
      <c r="F34" s="12">
        <v>0</v>
      </c>
      <c r="G34" s="19">
        <f>'Таблица 1'!G33</f>
        <v>0</v>
      </c>
      <c r="H34" s="12">
        <v>0</v>
      </c>
      <c r="I34" s="19">
        <f>'Таблица 1'!I33</f>
        <v>0</v>
      </c>
      <c r="J34" s="29">
        <v>0</v>
      </c>
      <c r="K34" s="19">
        <f>'Таблица 1'!K33</f>
        <v>0</v>
      </c>
      <c r="L34" s="29">
        <v>0</v>
      </c>
    </row>
    <row r="35" spans="1:12" s="5" customFormat="1" x14ac:dyDescent="0.25">
      <c r="A35" s="32" t="s">
        <v>26</v>
      </c>
      <c r="B35" s="31"/>
      <c r="C35" s="19"/>
      <c r="D35" s="12"/>
      <c r="E35" s="19"/>
      <c r="F35" s="12"/>
      <c r="G35" s="19"/>
      <c r="H35" s="12"/>
      <c r="I35" s="19"/>
      <c r="J35" s="29"/>
      <c r="K35" s="19"/>
      <c r="L35" s="29"/>
    </row>
    <row r="36" spans="1:12" s="5" customFormat="1" ht="31.5" x14ac:dyDescent="0.25">
      <c r="A36" s="4" t="s">
        <v>27</v>
      </c>
      <c r="B36" s="30">
        <f>'Таблица 1'!B35</f>
        <v>7.0000000000000007E-2</v>
      </c>
      <c r="C36" s="19">
        <v>0</v>
      </c>
      <c r="D36" s="19">
        <f>'Таблица 1'!D35</f>
        <v>0</v>
      </c>
      <c r="E36" s="19">
        <f>'Таблица 1'!E35</f>
        <v>0</v>
      </c>
      <c r="F36" s="12">
        <v>0</v>
      </c>
      <c r="G36" s="19">
        <f>'Таблица 1'!G35</f>
        <v>0</v>
      </c>
      <c r="H36" s="12">
        <v>0</v>
      </c>
      <c r="I36" s="19">
        <f>'Таблица 1'!I35</f>
        <v>0</v>
      </c>
      <c r="J36" s="29">
        <v>0</v>
      </c>
      <c r="K36" s="19">
        <f>'Таблица 1'!K35</f>
        <v>0</v>
      </c>
      <c r="L36" s="29">
        <v>0</v>
      </c>
    </row>
    <row r="37" spans="1:12" x14ac:dyDescent="0.25">
      <c r="A37" s="32" t="s">
        <v>29</v>
      </c>
      <c r="B37" s="31"/>
      <c r="C37" s="19"/>
      <c r="D37" s="12"/>
      <c r="E37" s="19"/>
      <c r="F37" s="12"/>
      <c r="G37" s="19"/>
      <c r="H37" s="12"/>
      <c r="I37" s="19"/>
      <c r="J37" s="29"/>
      <c r="K37" s="19"/>
      <c r="L37" s="29"/>
    </row>
    <row r="38" spans="1:12" x14ac:dyDescent="0.25">
      <c r="A38" s="4" t="s">
        <v>30</v>
      </c>
      <c r="B38" s="30">
        <f>'Таблица 1'!B38</f>
        <v>1620</v>
      </c>
      <c r="C38" s="19">
        <f>E38/12*9</f>
        <v>1687.5</v>
      </c>
      <c r="D38" s="19">
        <f>'Таблица 1'!D38</f>
        <v>100</v>
      </c>
      <c r="E38" s="19">
        <f>'Таблица 1'!E38</f>
        <v>2250</v>
      </c>
      <c r="F38" s="12">
        <f>E38/'Таблица 1'!C38*100</f>
        <v>102.27272727272727</v>
      </c>
      <c r="G38" s="19">
        <f>'Таблица 1'!G38</f>
        <v>2300</v>
      </c>
      <c r="H38" s="12">
        <f t="shared" si="0"/>
        <v>102.22222222222221</v>
      </c>
      <c r="I38" s="19">
        <f>'Таблица 1'!I38</f>
        <v>2300</v>
      </c>
      <c r="J38" s="29">
        <f t="shared" si="1"/>
        <v>100</v>
      </c>
      <c r="K38" s="19">
        <f>'Таблица 1'!K38</f>
        <v>2300</v>
      </c>
      <c r="L38" s="29">
        <f t="shared" si="2"/>
        <v>100</v>
      </c>
    </row>
    <row r="39" spans="1:12" ht="31.5" x14ac:dyDescent="0.25">
      <c r="A39" s="4" t="s">
        <v>31</v>
      </c>
      <c r="B39" s="30">
        <f>'Таблица 1'!B39</f>
        <v>553.28</v>
      </c>
      <c r="C39" s="19">
        <f>E39/12*9</f>
        <v>750</v>
      </c>
      <c r="D39" s="19">
        <f>'Таблица 1'!D39</f>
        <v>100</v>
      </c>
      <c r="E39" s="19">
        <f>'Таблица 1'!E39</f>
        <v>1000</v>
      </c>
      <c r="F39" s="12">
        <f>E39/'Таблица 1'!C39*100</f>
        <v>100</v>
      </c>
      <c r="G39" s="19">
        <f>'Таблица 1'!G39</f>
        <v>1000</v>
      </c>
      <c r="H39" s="12">
        <f t="shared" si="0"/>
        <v>100</v>
      </c>
      <c r="I39" s="19">
        <f>'Таблица 1'!I39</f>
        <v>1000</v>
      </c>
      <c r="J39" s="29">
        <f t="shared" si="1"/>
        <v>100</v>
      </c>
      <c r="K39" s="19">
        <f>'Таблица 1'!K39</f>
        <v>1000</v>
      </c>
      <c r="L39" s="29">
        <f t="shared" si="2"/>
        <v>100</v>
      </c>
    </row>
    <row r="40" spans="1:12" x14ac:dyDescent="0.25">
      <c r="A40" s="4" t="s">
        <v>42</v>
      </c>
      <c r="B40" s="30">
        <v>0</v>
      </c>
      <c r="C40" s="19">
        <v>0</v>
      </c>
      <c r="D40" s="19">
        <v>0</v>
      </c>
      <c r="E40" s="19">
        <v>0</v>
      </c>
      <c r="F40" s="12">
        <v>0</v>
      </c>
      <c r="G40" s="19">
        <v>0</v>
      </c>
      <c r="H40" s="12">
        <v>0</v>
      </c>
      <c r="I40" s="19">
        <v>0</v>
      </c>
      <c r="J40" s="29">
        <v>0</v>
      </c>
      <c r="K40" s="19">
        <v>0</v>
      </c>
      <c r="L40" s="29">
        <v>0</v>
      </c>
    </row>
    <row r="41" spans="1:12" ht="47.25" x14ac:dyDescent="0.25">
      <c r="A41" s="4" t="s">
        <v>32</v>
      </c>
      <c r="B41" s="30">
        <f>'Таблица 1'!B40</f>
        <v>1620</v>
      </c>
      <c r="C41" s="19">
        <f>E41/12*9</f>
        <v>502.5</v>
      </c>
      <c r="D41" s="19">
        <f>'Таблица 1'!D40</f>
        <v>100</v>
      </c>
      <c r="E41" s="19">
        <f>'Таблица 1'!E40</f>
        <v>670</v>
      </c>
      <c r="F41" s="12">
        <f>E41/'Таблица 1'!C40*100</f>
        <v>103.07692307692307</v>
      </c>
      <c r="G41" s="19">
        <f>'Таблица 1'!G40</f>
        <v>670</v>
      </c>
      <c r="H41" s="12">
        <f t="shared" si="0"/>
        <v>100</v>
      </c>
      <c r="I41" s="19">
        <f>'Таблица 1'!I40</f>
        <v>670</v>
      </c>
      <c r="J41" s="29">
        <f t="shared" si="1"/>
        <v>100</v>
      </c>
      <c r="K41" s="19">
        <f>'Таблица 1'!K40</f>
        <v>670</v>
      </c>
      <c r="L41" s="29">
        <f t="shared" si="2"/>
        <v>100</v>
      </c>
    </row>
    <row r="42" spans="1:12" ht="31.5" x14ac:dyDescent="0.25">
      <c r="A42" s="4" t="s">
        <v>33</v>
      </c>
      <c r="B42" s="30">
        <f>'Таблица 1'!B41</f>
        <v>64</v>
      </c>
      <c r="C42" s="19">
        <v>20</v>
      </c>
      <c r="D42" s="19">
        <f>'Таблица 1'!D41</f>
        <v>100</v>
      </c>
      <c r="E42" s="19">
        <f>'Таблица 1'!E41</f>
        <v>20</v>
      </c>
      <c r="F42" s="12">
        <f>E42/'Таблица 1'!C41*100</f>
        <v>100</v>
      </c>
      <c r="G42" s="19">
        <f>'Таблица 1'!G41</f>
        <v>20</v>
      </c>
      <c r="H42" s="12">
        <f t="shared" si="0"/>
        <v>100</v>
      </c>
      <c r="I42" s="19">
        <f>'Таблица 1'!I41</f>
        <v>20</v>
      </c>
      <c r="J42" s="29">
        <f t="shared" si="1"/>
        <v>100</v>
      </c>
      <c r="K42" s="19">
        <f>'Таблица 1'!K41</f>
        <v>20</v>
      </c>
      <c r="L42" s="29">
        <f t="shared" si="2"/>
        <v>100</v>
      </c>
    </row>
    <row r="43" spans="1:12" ht="31.5" x14ac:dyDescent="0.25">
      <c r="A43" s="4" t="s">
        <v>34</v>
      </c>
      <c r="B43" s="30">
        <f>'Таблица 1'!B42</f>
        <v>1397</v>
      </c>
      <c r="C43" s="19">
        <v>100</v>
      </c>
      <c r="D43" s="19">
        <f>'Таблица 1'!D42</f>
        <v>100</v>
      </c>
      <c r="E43" s="19">
        <f>'Таблица 1'!E42</f>
        <v>100</v>
      </c>
      <c r="F43" s="12">
        <f>E43/'Таблица 1'!C42*100</f>
        <v>100</v>
      </c>
      <c r="G43" s="19">
        <f>'Таблица 1'!G42</f>
        <v>100</v>
      </c>
      <c r="H43" s="12">
        <f t="shared" si="0"/>
        <v>100</v>
      </c>
      <c r="I43" s="19">
        <f>'Таблица 1'!I42</f>
        <v>100</v>
      </c>
      <c r="J43" s="29">
        <f t="shared" si="1"/>
        <v>100</v>
      </c>
      <c r="K43" s="19">
        <f>'Таблица 1'!K42</f>
        <v>100</v>
      </c>
      <c r="L43" s="29">
        <f t="shared" si="2"/>
        <v>100</v>
      </c>
    </row>
    <row r="44" spans="1:12" ht="31.5" x14ac:dyDescent="0.25">
      <c r="A44" s="4" t="s">
        <v>35</v>
      </c>
      <c r="B44" s="30">
        <f>'Таблица 1'!B43</f>
        <v>22515.39</v>
      </c>
      <c r="C44" s="19">
        <v>40950</v>
      </c>
      <c r="D44" s="19">
        <f>'Таблица 1'!D43</f>
        <v>100</v>
      </c>
      <c r="E44" s="19">
        <f>'Таблица 1'!E43</f>
        <v>42588</v>
      </c>
      <c r="F44" s="12">
        <f>E44/'Таблица 1'!C43*100</f>
        <v>104</v>
      </c>
      <c r="G44" s="19">
        <f>'Таблица 1'!G43</f>
        <v>42588</v>
      </c>
      <c r="H44" s="12">
        <f t="shared" si="0"/>
        <v>100</v>
      </c>
      <c r="I44" s="19">
        <f>'Таблица 1'!I43</f>
        <v>42588</v>
      </c>
      <c r="J44" s="29">
        <f t="shared" si="1"/>
        <v>100</v>
      </c>
      <c r="K44" s="19">
        <f>'Таблица 1'!K43</f>
        <v>42588</v>
      </c>
      <c r="L44" s="29">
        <f t="shared" si="2"/>
        <v>100</v>
      </c>
    </row>
    <row r="45" spans="1:12" x14ac:dyDescent="0.25">
      <c r="A45" s="4" t="s">
        <v>36</v>
      </c>
      <c r="B45" s="30">
        <f>'Таблица 1'!B44</f>
        <v>768.97</v>
      </c>
      <c r="C45" s="19">
        <v>19500</v>
      </c>
      <c r="D45" s="19">
        <f>'Таблица 1'!D44</f>
        <v>100</v>
      </c>
      <c r="E45" s="19">
        <f>'Таблица 1'!E44</f>
        <v>19500</v>
      </c>
      <c r="F45" s="12">
        <f>E45/'Таблица 1'!C44*100</f>
        <v>100</v>
      </c>
      <c r="G45" s="19">
        <f>'Таблица 1'!G44</f>
        <v>19500</v>
      </c>
      <c r="H45" s="12">
        <f t="shared" si="0"/>
        <v>100</v>
      </c>
      <c r="I45" s="19">
        <f>'Таблица 1'!I44</f>
        <v>19500</v>
      </c>
      <c r="J45" s="29">
        <f t="shared" si="1"/>
        <v>100</v>
      </c>
      <c r="K45" s="19">
        <f>'Таблица 1'!K44</f>
        <v>19500</v>
      </c>
      <c r="L45" s="29">
        <f t="shared" si="2"/>
        <v>100</v>
      </c>
    </row>
    <row r="46" spans="1:12" ht="47.25" x14ac:dyDescent="0.25">
      <c r="A46" s="4" t="s">
        <v>37</v>
      </c>
      <c r="B46" s="30">
        <f>'Таблица 1'!B45</f>
        <v>9242.7709359605906</v>
      </c>
      <c r="C46" s="19">
        <v>26166.134185303516</v>
      </c>
      <c r="D46" s="19">
        <f>'Таблица 1'!D45</f>
        <v>100</v>
      </c>
      <c r="E46" s="19">
        <f>'Таблица 1'!E45</f>
        <v>26954.43</v>
      </c>
      <c r="F46" s="12">
        <f>E46/'Таблица 1'!C45*100</f>
        <v>103.01267325355334</v>
      </c>
      <c r="G46" s="19">
        <f>'Таблица 1'!G45</f>
        <v>26784.905660377357</v>
      </c>
      <c r="H46" s="12">
        <f t="shared" si="0"/>
        <v>99.371070582376845</v>
      </c>
      <c r="I46" s="19">
        <f>'Таблица 1'!I45</f>
        <v>26784.905660377357</v>
      </c>
      <c r="J46" s="29">
        <f t="shared" si="1"/>
        <v>100</v>
      </c>
      <c r="K46" s="19">
        <f>'Таблица 1'!K45</f>
        <v>26784.905660377357</v>
      </c>
      <c r="L46" s="29">
        <f t="shared" si="2"/>
        <v>100</v>
      </c>
    </row>
    <row r="47" spans="1:12" s="5" customFormat="1" ht="31.5" x14ac:dyDescent="0.25">
      <c r="A47" s="4" t="s">
        <v>38</v>
      </c>
      <c r="B47" s="30">
        <f>'Таблица 1'!B47</f>
        <v>59</v>
      </c>
      <c r="C47" s="19">
        <v>60</v>
      </c>
      <c r="D47" s="19">
        <f>'Таблица 1'!D47</f>
        <v>100</v>
      </c>
      <c r="E47" s="19">
        <f>'Таблица 1'!E47</f>
        <v>60</v>
      </c>
      <c r="F47" s="12">
        <f>E47/'Таблица 1'!C47*100</f>
        <v>100</v>
      </c>
      <c r="G47" s="19">
        <f>'Таблица 1'!G47</f>
        <v>60</v>
      </c>
      <c r="H47" s="12">
        <f t="shared" si="0"/>
        <v>100</v>
      </c>
      <c r="I47" s="19">
        <f>'Таблица 1'!I47</f>
        <v>60</v>
      </c>
      <c r="J47" s="29">
        <f t="shared" si="1"/>
        <v>100</v>
      </c>
      <c r="K47" s="19">
        <f>'Таблица 1'!K47</f>
        <v>60</v>
      </c>
      <c r="L47" s="29">
        <f t="shared" si="2"/>
        <v>100</v>
      </c>
    </row>
    <row r="50" spans="1:13" ht="18.75" x14ac:dyDescent="0.3">
      <c r="A50" s="11"/>
      <c r="B50" s="11"/>
      <c r="C50" s="65"/>
      <c r="D50" s="65"/>
      <c r="G50" s="1"/>
      <c r="H50" s="8"/>
      <c r="I50" s="7"/>
      <c r="J50" s="8"/>
      <c r="K50" s="66"/>
      <c r="L50" s="66"/>
      <c r="M50" s="5"/>
    </row>
  </sheetData>
  <mergeCells count="13">
    <mergeCell ref="I1:L6"/>
    <mergeCell ref="C50:D50"/>
    <mergeCell ref="K50:L50"/>
    <mergeCell ref="A8:L8"/>
    <mergeCell ref="A12:A13"/>
    <mergeCell ref="C12:D12"/>
    <mergeCell ref="E12:F12"/>
    <mergeCell ref="G12:H12"/>
    <mergeCell ref="I12:J12"/>
    <mergeCell ref="K12:L12"/>
    <mergeCell ref="A9:L9"/>
    <mergeCell ref="A10:L10"/>
    <mergeCell ref="K11:L11"/>
  </mergeCells>
  <phoneticPr fontId="0" type="noConversion"/>
  <pageMargins left="0.19685039370078741" right="0.19685039370078741" top="0.15748031496062992" bottom="0.23622047244094491" header="0.15748031496062992" footer="0.23622047244094491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2016-11-10T12:30:25Z</cp:lastPrinted>
  <dcterms:created xsi:type="dcterms:W3CDTF">2006-09-16T00:00:00Z</dcterms:created>
  <dcterms:modified xsi:type="dcterms:W3CDTF">2023-11-03T08:47:07Z</dcterms:modified>
</cp:coreProperties>
</file>