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H9" i="1" l="1"/>
  <c r="F9" i="1"/>
  <c r="C30" i="2" l="1"/>
  <c r="E30" i="2"/>
  <c r="G30" i="2"/>
  <c r="H30" i="2"/>
  <c r="I30" i="2"/>
  <c r="K30" i="2"/>
  <c r="C31" i="2"/>
  <c r="E31" i="2"/>
  <c r="G31" i="2"/>
  <c r="H31" i="2"/>
  <c r="I31" i="2"/>
  <c r="K31" i="2"/>
  <c r="C34" i="2"/>
  <c r="E34" i="2"/>
  <c r="G34" i="2"/>
  <c r="H34" i="2"/>
  <c r="I34" i="2"/>
  <c r="K34" i="2"/>
  <c r="C35" i="2"/>
  <c r="E35" i="2"/>
  <c r="G35" i="2"/>
  <c r="H35" i="2"/>
  <c r="I35" i="2"/>
  <c r="K35" i="2"/>
  <c r="C36" i="2"/>
  <c r="E36" i="2"/>
  <c r="G36" i="2"/>
  <c r="H36" i="2"/>
  <c r="I36" i="2"/>
  <c r="K36" i="2"/>
  <c r="H37" i="2"/>
  <c r="C38" i="2"/>
  <c r="E38" i="2"/>
  <c r="G38" i="2"/>
  <c r="H38" i="2"/>
  <c r="I38" i="2"/>
  <c r="K38" i="2"/>
  <c r="C39" i="2"/>
  <c r="E39" i="2"/>
  <c r="G39" i="2"/>
  <c r="H39" i="2"/>
  <c r="I39" i="2"/>
  <c r="K39" i="2"/>
  <c r="B31" i="2"/>
  <c r="B33" i="2"/>
  <c r="B34" i="2"/>
  <c r="B35" i="2"/>
  <c r="B37" i="2"/>
  <c r="B38" i="2"/>
  <c r="B39" i="2"/>
  <c r="B30" i="2"/>
  <c r="C28" i="2"/>
  <c r="D28" i="2"/>
  <c r="E28" i="2"/>
  <c r="F28" i="2"/>
  <c r="G28" i="2"/>
  <c r="H28" i="2"/>
  <c r="I28" i="2"/>
  <c r="J28" i="2"/>
  <c r="K28" i="2"/>
  <c r="L28" i="2"/>
  <c r="B28" i="2"/>
  <c r="C25" i="2"/>
  <c r="D25" i="2"/>
  <c r="E25" i="2"/>
  <c r="F25" i="2"/>
  <c r="G25" i="2"/>
  <c r="H25" i="2"/>
  <c r="I25" i="2"/>
  <c r="J25" i="2"/>
  <c r="K25" i="2"/>
  <c r="L25" i="2"/>
  <c r="C26" i="2"/>
  <c r="D26" i="2"/>
  <c r="E26" i="2"/>
  <c r="F26" i="2"/>
  <c r="G26" i="2"/>
  <c r="H26" i="2"/>
  <c r="I26" i="2"/>
  <c r="J26" i="2"/>
  <c r="K26" i="2"/>
  <c r="L26" i="2"/>
  <c r="B26" i="2"/>
  <c r="B25" i="2"/>
  <c r="C14" i="2"/>
  <c r="E14" i="2"/>
  <c r="G14" i="2"/>
  <c r="H14" i="2"/>
  <c r="I14" i="2"/>
  <c r="K14" i="2"/>
  <c r="C15" i="2"/>
  <c r="E15" i="2"/>
  <c r="G15" i="2"/>
  <c r="H15" i="2"/>
  <c r="I15" i="2"/>
  <c r="K15" i="2"/>
  <c r="C16" i="2"/>
  <c r="E16" i="2"/>
  <c r="G16" i="2"/>
  <c r="H16" i="2"/>
  <c r="I16" i="2"/>
  <c r="K16" i="2"/>
  <c r="C17" i="2"/>
  <c r="E17" i="2"/>
  <c r="G17" i="2"/>
  <c r="H17" i="2"/>
  <c r="I17" i="2"/>
  <c r="K17" i="2"/>
  <c r="C18" i="2"/>
  <c r="E18" i="2"/>
  <c r="G18" i="2"/>
  <c r="H18" i="2"/>
  <c r="I18" i="2"/>
  <c r="K18" i="2"/>
  <c r="C19" i="2"/>
  <c r="D19" i="2"/>
  <c r="E19" i="2"/>
  <c r="F19" i="2"/>
  <c r="G19" i="2"/>
  <c r="H19" i="2"/>
  <c r="I19" i="2"/>
  <c r="J19" i="2"/>
  <c r="K19" i="2"/>
  <c r="L19" i="2"/>
  <c r="C20" i="2"/>
  <c r="E20" i="2"/>
  <c r="G20" i="2"/>
  <c r="H20" i="2"/>
  <c r="I20" i="2"/>
  <c r="K20" i="2"/>
  <c r="C21" i="2"/>
  <c r="E21" i="2"/>
  <c r="G21" i="2"/>
  <c r="H21" i="2"/>
  <c r="I21" i="2"/>
  <c r="K21" i="2"/>
  <c r="C22" i="2"/>
  <c r="E22" i="2"/>
  <c r="G22" i="2"/>
  <c r="H22" i="2"/>
  <c r="I22" i="2"/>
  <c r="K22" i="2"/>
  <c r="C23" i="2"/>
  <c r="E23" i="2"/>
  <c r="G23" i="2"/>
  <c r="H23" i="2"/>
  <c r="I23" i="2"/>
  <c r="K23" i="2"/>
  <c r="B15" i="2"/>
  <c r="B16" i="2"/>
  <c r="B17" i="2"/>
  <c r="B18" i="2"/>
  <c r="B19" i="2"/>
  <c r="B20" i="2"/>
  <c r="B21" i="2"/>
  <c r="B22" i="2"/>
  <c r="B23" i="2"/>
  <c r="B14" i="2"/>
  <c r="C11" i="2"/>
  <c r="E11" i="2"/>
  <c r="G11" i="2"/>
  <c r="H11" i="2"/>
  <c r="I11" i="2"/>
  <c r="K11" i="2"/>
  <c r="C12" i="2"/>
  <c r="E12" i="2"/>
  <c r="G12" i="2"/>
  <c r="H12" i="2"/>
  <c r="I12" i="2"/>
  <c r="K12" i="2"/>
  <c r="B12" i="2"/>
  <c r="B11" i="2"/>
  <c r="C9" i="2"/>
  <c r="E9" i="2"/>
  <c r="G9" i="2"/>
  <c r="H9" i="2"/>
  <c r="I9" i="2"/>
  <c r="K9" i="2"/>
  <c r="B9" i="2"/>
  <c r="C8" i="2"/>
  <c r="E8" i="2"/>
  <c r="G8" i="2"/>
  <c r="H8" i="2"/>
  <c r="I8" i="2"/>
  <c r="K8" i="2"/>
  <c r="B8" i="2"/>
  <c r="C6" i="2"/>
  <c r="D6" i="2"/>
  <c r="E6" i="2"/>
  <c r="G6" i="2"/>
  <c r="I6" i="2"/>
  <c r="K6" i="2"/>
  <c r="B6" i="2"/>
  <c r="K39" i="1" l="1"/>
  <c r="K37" i="2" s="1"/>
  <c r="I39" i="1"/>
  <c r="I37" i="2" s="1"/>
  <c r="G39" i="1"/>
  <c r="G37" i="2" s="1"/>
  <c r="E39" i="1"/>
  <c r="E37" i="2" s="1"/>
  <c r="C39" i="1"/>
  <c r="C37" i="2" s="1"/>
  <c r="B39" i="1"/>
  <c r="B36" i="2" s="1"/>
  <c r="C35" i="1"/>
  <c r="C33" i="2" s="1"/>
  <c r="E35" i="1"/>
  <c r="E33" i="2" s="1"/>
  <c r="G35" i="1"/>
  <c r="G33" i="2" s="1"/>
  <c r="H35" i="1"/>
  <c r="H33" i="2" s="1"/>
  <c r="I35" i="1"/>
  <c r="I33" i="2" s="1"/>
  <c r="K35" i="1"/>
  <c r="K33" i="2" s="1"/>
  <c r="B35" i="1"/>
  <c r="B32" i="2" s="1"/>
  <c r="J11" i="1"/>
  <c r="D8" i="1" l="1"/>
  <c r="F8" i="1"/>
  <c r="F7" i="1"/>
  <c r="L7" i="2" l="1"/>
  <c r="J7" i="2"/>
  <c r="H7" i="2"/>
  <c r="F7" i="2"/>
  <c r="D7" i="2"/>
  <c r="L42" i="1"/>
  <c r="L39" i="2" s="1"/>
  <c r="J42" i="1"/>
  <c r="J39" i="2" s="1"/>
  <c r="F42" i="1"/>
  <c r="F39" i="2" s="1"/>
  <c r="D42" i="1"/>
  <c r="D39" i="2" s="1"/>
  <c r="L40" i="1"/>
  <c r="L38" i="2" s="1"/>
  <c r="J40" i="1"/>
  <c r="J38" i="2" s="1"/>
  <c r="F40" i="1"/>
  <c r="F38" i="2" s="1"/>
  <c r="D40" i="1"/>
  <c r="D38" i="2" s="1"/>
  <c r="L39" i="1"/>
  <c r="L37" i="2" s="1"/>
  <c r="J39" i="1"/>
  <c r="J37" i="2" s="1"/>
  <c r="F39" i="1"/>
  <c r="F37" i="2" s="1"/>
  <c r="D39" i="1"/>
  <c r="D37" i="2" s="1"/>
  <c r="L38" i="1"/>
  <c r="L36" i="2" s="1"/>
  <c r="J38" i="1"/>
  <c r="J36" i="2" s="1"/>
  <c r="F38" i="1"/>
  <c r="F36" i="2" s="1"/>
  <c r="D38" i="1"/>
  <c r="D36" i="2" s="1"/>
  <c r="L37" i="1"/>
  <c r="L35" i="2" s="1"/>
  <c r="J37" i="1"/>
  <c r="J35" i="2" s="1"/>
  <c r="F37" i="1"/>
  <c r="F35" i="2" s="1"/>
  <c r="D37" i="1"/>
  <c r="D35" i="2" s="1"/>
  <c r="L36" i="1"/>
  <c r="L34" i="2" s="1"/>
  <c r="J36" i="1"/>
  <c r="J34" i="2" s="1"/>
  <c r="F36" i="1"/>
  <c r="F34" i="2" s="1"/>
  <c r="D36" i="1"/>
  <c r="D34" i="2" s="1"/>
  <c r="L34" i="1"/>
  <c r="L31" i="2" s="1"/>
  <c r="J34" i="1"/>
  <c r="J31" i="2" s="1"/>
  <c r="F34" i="1"/>
  <c r="F31" i="2" s="1"/>
  <c r="D34" i="1"/>
  <c r="D31" i="2" s="1"/>
  <c r="L33" i="1"/>
  <c r="J33" i="1"/>
  <c r="F33" i="1"/>
  <c r="D33" i="1"/>
  <c r="L25" i="1"/>
  <c r="L23" i="2" s="1"/>
  <c r="J25" i="1"/>
  <c r="J23" i="2" s="1"/>
  <c r="F25" i="1"/>
  <c r="F23" i="2" s="1"/>
  <c r="D25" i="1"/>
  <c r="D23" i="2" s="1"/>
  <c r="L24" i="1"/>
  <c r="L22" i="2" s="1"/>
  <c r="J24" i="1"/>
  <c r="J22" i="2" s="1"/>
  <c r="F24" i="1"/>
  <c r="F22" i="2" s="1"/>
  <c r="D24" i="1"/>
  <c r="D22" i="2" s="1"/>
  <c r="L23" i="1"/>
  <c r="L21" i="2" s="1"/>
  <c r="J23" i="1"/>
  <c r="J21" i="2" s="1"/>
  <c r="F23" i="1"/>
  <c r="F21" i="2" s="1"/>
  <c r="D23" i="1"/>
  <c r="D21" i="2" s="1"/>
  <c r="L22" i="1"/>
  <c r="L20" i="2" s="1"/>
  <c r="J22" i="1"/>
  <c r="J20" i="2" s="1"/>
  <c r="F22" i="1"/>
  <c r="F20" i="2" s="1"/>
  <c r="D22" i="1"/>
  <c r="D20" i="2" s="1"/>
  <c r="L20" i="1"/>
  <c r="L18" i="2" s="1"/>
  <c r="J20" i="1"/>
  <c r="J18" i="2" s="1"/>
  <c r="F20" i="1"/>
  <c r="F18" i="2" s="1"/>
  <c r="D20" i="1"/>
  <c r="D18" i="2" s="1"/>
  <c r="L19" i="1"/>
  <c r="L17" i="2" s="1"/>
  <c r="J19" i="1"/>
  <c r="J17" i="2" s="1"/>
  <c r="F19" i="1"/>
  <c r="F17" i="2" s="1"/>
  <c r="D19" i="1"/>
  <c r="D17" i="2" s="1"/>
  <c r="L18" i="1"/>
  <c r="L16" i="2" s="1"/>
  <c r="J18" i="1"/>
  <c r="J16" i="2" s="1"/>
  <c r="F18" i="1"/>
  <c r="F16" i="2" s="1"/>
  <c r="D18" i="1"/>
  <c r="D16" i="2" s="1"/>
  <c r="L17" i="1"/>
  <c r="L15" i="2" s="1"/>
  <c r="J17" i="1"/>
  <c r="J15" i="2" s="1"/>
  <c r="F17" i="1"/>
  <c r="F15" i="2" s="1"/>
  <c r="D17" i="1"/>
  <c r="D15" i="2" s="1"/>
  <c r="L16" i="1"/>
  <c r="L14" i="2" s="1"/>
  <c r="J16" i="1"/>
  <c r="J14" i="2" s="1"/>
  <c r="F16" i="1"/>
  <c r="F14" i="2" s="1"/>
  <c r="D16" i="1"/>
  <c r="D14" i="2" s="1"/>
  <c r="L14" i="1"/>
  <c r="L12" i="2" s="1"/>
  <c r="J14" i="1"/>
  <c r="J12" i="2" s="1"/>
  <c r="F14" i="1"/>
  <c r="F12" i="2" s="1"/>
  <c r="D14" i="1"/>
  <c r="D12" i="2" s="1"/>
  <c r="L13" i="1"/>
  <c r="L11" i="2" s="1"/>
  <c r="J13" i="1"/>
  <c r="J11" i="2" s="1"/>
  <c r="F13" i="1"/>
  <c r="F11" i="2" s="1"/>
  <c r="D13" i="1"/>
  <c r="D11" i="2" s="1"/>
  <c r="L11" i="1"/>
  <c r="L10" i="1"/>
  <c r="L8" i="2" s="1"/>
  <c r="J10" i="1"/>
  <c r="J8" i="2" s="1"/>
  <c r="F10" i="1"/>
  <c r="F8" i="2" s="1"/>
  <c r="D10" i="1"/>
  <c r="D8" i="2" s="1"/>
  <c r="L9" i="1"/>
  <c r="L9" i="2" s="1"/>
  <c r="J9" i="1"/>
  <c r="J9" i="2" s="1"/>
  <c r="F9" i="2"/>
  <c r="D9" i="1"/>
  <c r="D9" i="2" s="1"/>
  <c r="L8" i="1"/>
  <c r="J8" i="1"/>
  <c r="L7" i="1"/>
  <c r="J7" i="1"/>
  <c r="L6" i="1"/>
  <c r="L6" i="2" s="1"/>
  <c r="J6" i="1"/>
  <c r="J6" i="2" s="1"/>
  <c r="H6" i="1"/>
  <c r="H6" i="2" s="1"/>
  <c r="F6" i="1"/>
  <c r="F6" i="2" s="1"/>
  <c r="F30" i="2" l="1"/>
  <c r="F35" i="1"/>
  <c r="F33" i="2" s="1"/>
  <c r="L30" i="2"/>
  <c r="L35" i="1"/>
  <c r="L33" i="2" s="1"/>
  <c r="D30" i="2"/>
  <c r="D35" i="1"/>
  <c r="D33" i="2" s="1"/>
  <c r="J30" i="2"/>
  <c r="J35" i="1"/>
  <c r="J33" i="2" s="1"/>
</calcChain>
</file>

<file path=xl/sharedStrings.xml><?xml version="1.0" encoding="utf-8"?>
<sst xmlns="http://schemas.openxmlformats.org/spreadsheetml/2006/main" count="108" uniqueCount="61">
  <si>
    <t>Приложение 1</t>
  </si>
  <si>
    <t xml:space="preserve">Прогноз социально-экономического развития Покровского сельского поселения 
                                                                                    </t>
  </si>
  <si>
    <t>Показатель</t>
  </si>
  <si>
    <t>2014 год (отчет)</t>
  </si>
  <si>
    <t>2015 год (оценка)</t>
  </si>
  <si>
    <t>2016 год (прогноз)</t>
  </si>
  <si>
    <t>2017 год (прогноз)</t>
  </si>
  <si>
    <t>2018 год (прогноз)</t>
  </si>
  <si>
    <t>значение</t>
  </si>
  <si>
    <t>в % к 2013 году</t>
  </si>
  <si>
    <t>в % к 2014 году</t>
  </si>
  <si>
    <t>первый вариант</t>
  </si>
  <si>
    <t>в % к 2015 году</t>
  </si>
  <si>
    <t>в % к 2016 году</t>
  </si>
  <si>
    <t>в % к 2017году</t>
  </si>
  <si>
    <t>Население поселения, тыс. чел.</t>
  </si>
  <si>
    <t>Естественный прирост (убыль) населения в расчете на 1000 жителей, чел.</t>
  </si>
  <si>
    <t>Миграционный прирост (убыль) населения на 1000 жителей, чел.</t>
  </si>
  <si>
    <t>Уровень зарегистрированной безработицы, % к экономически активному населению</t>
  </si>
  <si>
    <t>Число зарегистрированных безработных, чел.</t>
  </si>
  <si>
    <t>Создание новых рабочих мест, ед.</t>
  </si>
  <si>
    <t>Бюджет поселения</t>
  </si>
  <si>
    <t>Доходы бюджета, млн. руб.</t>
  </si>
  <si>
    <t>Доля налоговых доходов бюджетов в общем объеме доходов, %</t>
  </si>
  <si>
    <t>Сельское хозяйство</t>
  </si>
  <si>
    <t>Объем продукции сельского хозяйства, млн. рублей</t>
  </si>
  <si>
    <t xml:space="preserve"> - доля хозяйств населения в производстве сельхозпродукции, %</t>
  </si>
  <si>
    <t>Валовой сбор зерна в весе после доработки, . тонн</t>
  </si>
  <si>
    <t>Урожайность, ц/га</t>
  </si>
  <si>
    <t>Поголовье КРС, тыс. голов</t>
  </si>
  <si>
    <t>Поголовье  свиньи, тыс. голов</t>
  </si>
  <si>
    <t xml:space="preserve">Производство мяса (скот и птица на убой в живом весе), тонн </t>
  </si>
  <si>
    <t xml:space="preserve">Производство молока, тонн </t>
  </si>
  <si>
    <t>Среднесуточный привес КРС, граммов</t>
  </si>
  <si>
    <t>Надой молока на 1 корову, кг</t>
  </si>
  <si>
    <t>Промышленность</t>
  </si>
  <si>
    <t xml:space="preserve">Объем производства промышленной продукции, млн. рублей </t>
  </si>
  <si>
    <t>Грузооборот автомобильного транспорта, тыс. т. км</t>
  </si>
  <si>
    <t xml:space="preserve">Инвестиции </t>
  </si>
  <si>
    <t xml:space="preserve">Ввод в эксплуатацию жилых домов, тыс. кв.м </t>
  </si>
  <si>
    <t xml:space="preserve">Инвестиции в основной капитал, тыс. рублей </t>
  </si>
  <si>
    <t>Тороговля</t>
  </si>
  <si>
    <t xml:space="preserve">Оборот розничной торговли, тыс. рублей </t>
  </si>
  <si>
    <t>Оборот розничной торговли на душу населения, рублей</t>
  </si>
  <si>
    <t xml:space="preserve">Объем производства товаров и услуг организациями малого бизнеса, тыс. рублей </t>
  </si>
  <si>
    <t>Количество индивидуальных предпринимателей, единиц</t>
  </si>
  <si>
    <t>Среднесписочная численность работающих, человек</t>
  </si>
  <si>
    <t xml:space="preserve">Реальные располагаемые денежные доходы населения, тыс. рублей </t>
  </si>
  <si>
    <t>Среднедушевой доход в месяц, руб.</t>
  </si>
  <si>
    <t xml:space="preserve">Среднемесячная номинальная начисленная заработная плата (за январь-декабрь), рублей </t>
  </si>
  <si>
    <t>Доля населения с доходами ниже прожиточного минимума, %</t>
  </si>
  <si>
    <t>в % к 2017 году</t>
  </si>
  <si>
    <t>Трудовые ресурсы  поселения, тыс. чел.</t>
  </si>
  <si>
    <t>Уровень реальной безработицы, в % к экономический активному населению</t>
  </si>
  <si>
    <t>Валовой сбор зерна в весе после доработки, тыс. тонн</t>
  </si>
  <si>
    <t>Объем платных услуг населению, тыс. руб.</t>
  </si>
  <si>
    <t>Приложение 2</t>
  </si>
  <si>
    <t>Просроченная задолженность по заработной плате на 1 января  2012 и 2013 года, тыс. рублей</t>
  </si>
  <si>
    <t>Общая численность незанятого населения, чел.</t>
  </si>
  <si>
    <t>Омского муниципального района Омской области на 2016-2018 годы</t>
  </si>
  <si>
    <t xml:space="preserve">Предварительные и ожидаемые  показатели прогноза социально-экономического развития  Покровского сельского поселения Омского муниципального района Омской области на 2015 год и плановый период  2016 и 2017  годов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</si>
</sst>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4" fontId="1" fillId="2" borderId="7" xfId="0" applyNumberFormat="1" applyFont="1" applyFill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1" fillId="0" borderId="7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horizontal="center"/>
    </xf>
    <xf numFmtId="165" fontId="3" fillId="0" borderId="2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165" fontId="3" fillId="0" borderId="3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vertical="center"/>
    </xf>
    <xf numFmtId="0" fontId="0" fillId="0" borderId="0" xfId="0" applyFill="1"/>
    <xf numFmtId="0" fontId="1" fillId="0" borderId="8" xfId="0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5" fontId="4" fillId="0" borderId="4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4" fontId="3" fillId="0" borderId="7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85" zoomScaleNormal="85" workbookViewId="0">
      <pane ySplit="5" topLeftCell="A25" activePane="bottomLeft" state="frozen"/>
      <selection pane="bottomLeft" activeCell="C6" sqref="C6:L42"/>
    </sheetView>
  </sheetViews>
  <sheetFormatPr defaultRowHeight="15.75" x14ac:dyDescent="0.25"/>
  <cols>
    <col min="1" max="1" width="41.140625" style="2" customWidth="1"/>
    <col min="2" max="2" width="7.85546875" style="2" hidden="1" customWidth="1"/>
    <col min="3" max="3" width="12.28515625" style="2" customWidth="1"/>
    <col min="4" max="4" width="11.28515625" style="34" customWidth="1"/>
    <col min="5" max="5" width="14.85546875" style="2" customWidth="1"/>
    <col min="6" max="6" width="11.28515625" style="34" customWidth="1"/>
    <col min="7" max="7" width="15.140625" style="2" customWidth="1"/>
    <col min="8" max="8" width="11.28515625" style="34" customWidth="1"/>
    <col min="9" max="9" width="13.5703125" style="2" customWidth="1"/>
    <col min="10" max="10" width="11.28515625" style="34" customWidth="1"/>
    <col min="11" max="11" width="13.85546875" style="2" customWidth="1"/>
    <col min="12" max="12" width="11.28515625" style="34" customWidth="1"/>
  </cols>
  <sheetData>
    <row r="1" spans="1:13" ht="24" customHeight="1" x14ac:dyDescent="0.25">
      <c r="A1" s="1"/>
      <c r="B1" s="1"/>
      <c r="D1" s="32"/>
      <c r="F1" s="32"/>
      <c r="H1" s="32"/>
      <c r="K1" s="44" t="s">
        <v>0</v>
      </c>
      <c r="L1" s="45"/>
    </row>
    <row r="2" spans="1:13" ht="14.25" customHeight="1" x14ac:dyDescent="0.25">
      <c r="A2" s="55" t="s">
        <v>1</v>
      </c>
      <c r="B2" s="55"/>
      <c r="C2" s="55"/>
      <c r="D2" s="55"/>
      <c r="E2" s="55"/>
      <c r="F2" s="55"/>
      <c r="G2" s="55"/>
      <c r="H2" s="56"/>
      <c r="I2" s="55"/>
      <c r="J2" s="56"/>
      <c r="K2" s="55"/>
      <c r="L2" s="56"/>
    </row>
    <row r="3" spans="1:13" ht="26.25" customHeight="1" x14ac:dyDescent="0.25">
      <c r="A3" s="55" t="s">
        <v>59</v>
      </c>
      <c r="B3" s="55"/>
      <c r="C3" s="55"/>
      <c r="D3" s="55"/>
      <c r="E3" s="55"/>
      <c r="F3" s="55"/>
      <c r="G3" s="55"/>
      <c r="H3" s="56"/>
      <c r="I3" s="55"/>
      <c r="J3" s="56"/>
      <c r="K3" s="55"/>
      <c r="L3" s="56"/>
    </row>
    <row r="4" spans="1:13" ht="15.75" customHeight="1" x14ac:dyDescent="0.25">
      <c r="A4" s="46" t="s">
        <v>2</v>
      </c>
      <c r="B4" s="3">
        <v>2013</v>
      </c>
      <c r="C4" s="48" t="s">
        <v>3</v>
      </c>
      <c r="D4" s="49"/>
      <c r="E4" s="48" t="s">
        <v>4</v>
      </c>
      <c r="F4" s="49"/>
      <c r="G4" s="50" t="s">
        <v>5</v>
      </c>
      <c r="H4" s="51"/>
      <c r="I4" s="50" t="s">
        <v>6</v>
      </c>
      <c r="J4" s="51"/>
      <c r="K4" s="50" t="s">
        <v>7</v>
      </c>
      <c r="L4" s="51"/>
    </row>
    <row r="5" spans="1:13" ht="31.5" x14ac:dyDescent="0.25">
      <c r="A5" s="47"/>
      <c r="B5" s="4"/>
      <c r="C5" s="5" t="s">
        <v>8</v>
      </c>
      <c r="D5" s="33" t="s">
        <v>9</v>
      </c>
      <c r="E5" s="5" t="s">
        <v>8</v>
      </c>
      <c r="F5" s="35" t="s">
        <v>10</v>
      </c>
      <c r="G5" s="8" t="s">
        <v>11</v>
      </c>
      <c r="H5" s="36" t="s">
        <v>12</v>
      </c>
      <c r="I5" s="8" t="s">
        <v>11</v>
      </c>
      <c r="J5" s="36" t="s">
        <v>13</v>
      </c>
      <c r="K5" s="8" t="s">
        <v>11</v>
      </c>
      <c r="L5" s="36" t="s">
        <v>14</v>
      </c>
    </row>
    <row r="6" spans="1:13" x14ac:dyDescent="0.25">
      <c r="A6" s="10" t="s">
        <v>15</v>
      </c>
      <c r="B6" s="28">
        <v>2.4300000000000002</v>
      </c>
      <c r="C6" s="28">
        <v>2.4359999999999999</v>
      </c>
      <c r="D6" s="57">
        <v>100.42</v>
      </c>
      <c r="E6" s="28">
        <v>2.4500000000000002</v>
      </c>
      <c r="F6" s="57">
        <f>E6/C6*100</f>
        <v>100.57471264367817</v>
      </c>
      <c r="G6" s="29">
        <v>2.48</v>
      </c>
      <c r="H6" s="57">
        <f>G6/E6*100</f>
        <v>101.22448979591836</v>
      </c>
      <c r="I6" s="29">
        <v>2.4900000000000002</v>
      </c>
      <c r="J6" s="57">
        <f>I6/G6*100</f>
        <v>100.40322580645163</v>
      </c>
      <c r="K6" s="29">
        <v>2.5</v>
      </c>
      <c r="L6" s="57">
        <f>K6/I6*100</f>
        <v>100.40160642570279</v>
      </c>
    </row>
    <row r="7" spans="1:13" ht="47.25" x14ac:dyDescent="0.25">
      <c r="A7" s="11" t="s">
        <v>16</v>
      </c>
      <c r="B7" s="30">
        <v>0</v>
      </c>
      <c r="C7" s="30">
        <v>0.01</v>
      </c>
      <c r="D7" s="57">
        <v>0</v>
      </c>
      <c r="E7" s="30">
        <v>0.01</v>
      </c>
      <c r="F7" s="57">
        <f>E7/C7*100</f>
        <v>100</v>
      </c>
      <c r="G7" s="30">
        <v>2.7E-2</v>
      </c>
      <c r="H7" s="58">
        <v>112</v>
      </c>
      <c r="I7" s="30">
        <v>2.7E-2</v>
      </c>
      <c r="J7" s="57">
        <f t="shared" ref="J7:J42" si="0">I7/G7*100</f>
        <v>100</v>
      </c>
      <c r="K7" s="30">
        <v>2.7E-2</v>
      </c>
      <c r="L7" s="57">
        <f t="shared" ref="L7:L42" si="1">K7/I7*100</f>
        <v>100</v>
      </c>
    </row>
    <row r="8" spans="1:13" ht="31.5" x14ac:dyDescent="0.25">
      <c r="A8" s="11" t="s">
        <v>17</v>
      </c>
      <c r="B8" s="30">
        <v>0.8</v>
      </c>
      <c r="C8" s="30">
        <v>0.9</v>
      </c>
      <c r="D8" s="57">
        <f t="shared" ref="D8:D42" si="2">C8/B8*100</f>
        <v>112.5</v>
      </c>
      <c r="E8" s="30">
        <v>1.1000000000000001</v>
      </c>
      <c r="F8" s="57">
        <f t="shared" ref="F8:F42" si="3">E8/C8*100</f>
        <v>122.22222222222223</v>
      </c>
      <c r="G8" s="30">
        <v>1.1499999999999999</v>
      </c>
      <c r="H8" s="58">
        <v>125</v>
      </c>
      <c r="I8" s="30">
        <v>1.1599999999999999</v>
      </c>
      <c r="J8" s="57">
        <f t="shared" si="0"/>
        <v>100.8695652173913</v>
      </c>
      <c r="K8" s="30">
        <v>1.17</v>
      </c>
      <c r="L8" s="57">
        <f t="shared" si="1"/>
        <v>100.86206896551724</v>
      </c>
    </row>
    <row r="9" spans="1:13" ht="47.25" x14ac:dyDescent="0.25">
      <c r="A9" s="11" t="s">
        <v>18</v>
      </c>
      <c r="B9" s="30">
        <v>56.7</v>
      </c>
      <c r="C9" s="30">
        <v>57</v>
      </c>
      <c r="D9" s="57">
        <f t="shared" si="2"/>
        <v>100.52910052910053</v>
      </c>
      <c r="E9" s="30">
        <v>56</v>
      </c>
      <c r="F9" s="57">
        <f>E9/C9*100</f>
        <v>98.245614035087712</v>
      </c>
      <c r="G9" s="30">
        <v>55.5</v>
      </c>
      <c r="H9" s="58">
        <f>G9/E9*100</f>
        <v>99.107142857142861</v>
      </c>
      <c r="I9" s="30">
        <v>55</v>
      </c>
      <c r="J9" s="57">
        <f t="shared" si="0"/>
        <v>99.099099099099092</v>
      </c>
      <c r="K9" s="30">
        <v>54.5</v>
      </c>
      <c r="L9" s="57">
        <f t="shared" si="1"/>
        <v>99.090909090909093</v>
      </c>
    </row>
    <row r="10" spans="1:13" ht="31.5" x14ac:dyDescent="0.25">
      <c r="A10" s="11" t="s">
        <v>19</v>
      </c>
      <c r="B10" s="30">
        <v>512</v>
      </c>
      <c r="C10" s="30">
        <v>485</v>
      </c>
      <c r="D10" s="57">
        <f t="shared" si="2"/>
        <v>94.7265625</v>
      </c>
      <c r="E10" s="30">
        <v>478</v>
      </c>
      <c r="F10" s="57">
        <f t="shared" si="3"/>
        <v>98.55670103092784</v>
      </c>
      <c r="G10" s="30">
        <v>471</v>
      </c>
      <c r="H10" s="58">
        <v>112</v>
      </c>
      <c r="I10" s="30">
        <v>465</v>
      </c>
      <c r="J10" s="57">
        <f t="shared" si="0"/>
        <v>98.726114649681534</v>
      </c>
      <c r="K10" s="30">
        <v>450</v>
      </c>
      <c r="L10" s="57">
        <f t="shared" si="1"/>
        <v>96.774193548387103</v>
      </c>
    </row>
    <row r="11" spans="1:13" x14ac:dyDescent="0.25">
      <c r="A11" s="11" t="s">
        <v>20</v>
      </c>
      <c r="B11" s="30">
        <v>0</v>
      </c>
      <c r="C11" s="30">
        <v>0</v>
      </c>
      <c r="D11" s="57">
        <v>0</v>
      </c>
      <c r="E11" s="30">
        <v>0</v>
      </c>
      <c r="F11" s="57">
        <v>0</v>
      </c>
      <c r="G11" s="30">
        <v>1</v>
      </c>
      <c r="H11" s="58">
        <v>101</v>
      </c>
      <c r="I11" s="30">
        <v>5</v>
      </c>
      <c r="J11" s="57">
        <f>I11/G11*100</f>
        <v>500</v>
      </c>
      <c r="K11" s="30">
        <v>7</v>
      </c>
      <c r="L11" s="57">
        <f t="shared" si="1"/>
        <v>140</v>
      </c>
    </row>
    <row r="12" spans="1:13" x14ac:dyDescent="0.25">
      <c r="A12" s="8" t="s">
        <v>21</v>
      </c>
      <c r="B12" s="30"/>
      <c r="C12" s="30"/>
      <c r="D12" s="57"/>
      <c r="E12" s="30"/>
      <c r="F12" s="57"/>
      <c r="G12" s="30"/>
      <c r="H12" s="58"/>
      <c r="I12" s="30"/>
      <c r="J12" s="57"/>
      <c r="K12" s="30"/>
      <c r="L12" s="57"/>
    </row>
    <row r="13" spans="1:13" x14ac:dyDescent="0.25">
      <c r="A13" s="10" t="s">
        <v>22</v>
      </c>
      <c r="B13" s="30">
        <v>6.65</v>
      </c>
      <c r="C13" s="30">
        <v>6.8</v>
      </c>
      <c r="D13" s="57">
        <f t="shared" si="2"/>
        <v>102.25563909774435</v>
      </c>
      <c r="E13" s="30">
        <v>9.5500000000000007</v>
      </c>
      <c r="F13" s="57">
        <f t="shared" si="3"/>
        <v>140.44117647058826</v>
      </c>
      <c r="G13" s="30">
        <v>5.45</v>
      </c>
      <c r="H13" s="58">
        <v>1.62</v>
      </c>
      <c r="I13" s="30">
        <v>5.5</v>
      </c>
      <c r="J13" s="57">
        <f t="shared" si="0"/>
        <v>100.91743119266054</v>
      </c>
      <c r="K13" s="30">
        <v>6.5</v>
      </c>
      <c r="L13" s="57">
        <f t="shared" si="1"/>
        <v>118.18181818181819</v>
      </c>
    </row>
    <row r="14" spans="1:13" ht="31.5" x14ac:dyDescent="0.25">
      <c r="A14" s="11" t="s">
        <v>23</v>
      </c>
      <c r="B14" s="30">
        <v>32.74</v>
      </c>
      <c r="C14" s="30">
        <v>33.700000000000003</v>
      </c>
      <c r="D14" s="57">
        <f t="shared" si="2"/>
        <v>102.93219303604155</v>
      </c>
      <c r="E14" s="30">
        <v>32.020000000000003</v>
      </c>
      <c r="F14" s="57">
        <f t="shared" si="3"/>
        <v>95.014836795252222</v>
      </c>
      <c r="G14" s="30">
        <v>1.6</v>
      </c>
      <c r="H14" s="58">
        <v>82.608695652173907</v>
      </c>
      <c r="I14" s="30">
        <v>35</v>
      </c>
      <c r="J14" s="57">
        <f t="shared" si="0"/>
        <v>2187.5</v>
      </c>
      <c r="K14" s="30">
        <v>41</v>
      </c>
      <c r="L14" s="57">
        <f t="shared" si="1"/>
        <v>117.14285714285715</v>
      </c>
    </row>
    <row r="15" spans="1:13" x14ac:dyDescent="0.25">
      <c r="A15" s="12" t="s">
        <v>24</v>
      </c>
      <c r="B15" s="30"/>
      <c r="C15" s="30"/>
      <c r="D15" s="57"/>
      <c r="E15" s="30"/>
      <c r="F15" s="57"/>
      <c r="G15" s="30"/>
      <c r="H15" s="58"/>
      <c r="I15" s="30"/>
      <c r="J15" s="57"/>
      <c r="K15" s="30"/>
      <c r="L15" s="57"/>
    </row>
    <row r="16" spans="1:13" ht="31.5" x14ac:dyDescent="0.25">
      <c r="A16" s="39" t="s">
        <v>25</v>
      </c>
      <c r="B16" s="40">
        <v>18.5</v>
      </c>
      <c r="C16" s="40">
        <v>18.5</v>
      </c>
      <c r="D16" s="59">
        <f t="shared" si="2"/>
        <v>100</v>
      </c>
      <c r="E16" s="40">
        <v>11.3</v>
      </c>
      <c r="F16" s="59">
        <f t="shared" si="3"/>
        <v>61.081081081081088</v>
      </c>
      <c r="G16" s="40">
        <v>12</v>
      </c>
      <c r="H16" s="60">
        <v>100</v>
      </c>
      <c r="I16" s="40">
        <v>12</v>
      </c>
      <c r="J16" s="59">
        <f t="shared" si="0"/>
        <v>100</v>
      </c>
      <c r="K16" s="40">
        <v>12</v>
      </c>
      <c r="L16" s="59">
        <f t="shared" si="1"/>
        <v>100</v>
      </c>
      <c r="M16" s="41"/>
    </row>
    <row r="17" spans="1:13" ht="31.5" x14ac:dyDescent="0.25">
      <c r="A17" s="39" t="s">
        <v>26</v>
      </c>
      <c r="B17" s="40">
        <v>31</v>
      </c>
      <c r="C17" s="40">
        <v>31</v>
      </c>
      <c r="D17" s="59">
        <f t="shared" si="2"/>
        <v>100</v>
      </c>
      <c r="E17" s="40">
        <v>25</v>
      </c>
      <c r="F17" s="59">
        <f t="shared" si="3"/>
        <v>80.645161290322577</v>
      </c>
      <c r="G17" s="40">
        <v>20</v>
      </c>
      <c r="H17" s="60">
        <v>80</v>
      </c>
      <c r="I17" s="40">
        <v>20</v>
      </c>
      <c r="J17" s="59">
        <f t="shared" si="0"/>
        <v>100</v>
      </c>
      <c r="K17" s="40">
        <v>20</v>
      </c>
      <c r="L17" s="59">
        <f t="shared" si="1"/>
        <v>100</v>
      </c>
      <c r="M17" s="41"/>
    </row>
    <row r="18" spans="1:13" ht="31.5" x14ac:dyDescent="0.25">
      <c r="A18" s="39" t="s">
        <v>27</v>
      </c>
      <c r="B18" s="40">
        <v>17.3</v>
      </c>
      <c r="C18" s="40">
        <v>17.3</v>
      </c>
      <c r="D18" s="59">
        <f t="shared" si="2"/>
        <v>100</v>
      </c>
      <c r="E18" s="40">
        <v>8.5</v>
      </c>
      <c r="F18" s="59">
        <f t="shared" si="3"/>
        <v>49.132947976878611</v>
      </c>
      <c r="G18" s="40">
        <v>9</v>
      </c>
      <c r="H18" s="60">
        <v>105.88235294117648</v>
      </c>
      <c r="I18" s="40">
        <v>9</v>
      </c>
      <c r="J18" s="59">
        <f t="shared" si="0"/>
        <v>100</v>
      </c>
      <c r="K18" s="40">
        <v>9</v>
      </c>
      <c r="L18" s="59">
        <f t="shared" si="1"/>
        <v>100</v>
      </c>
      <c r="M18" s="41"/>
    </row>
    <row r="19" spans="1:13" x14ac:dyDescent="0.25">
      <c r="A19" s="39" t="s">
        <v>28</v>
      </c>
      <c r="B19" s="40">
        <v>8</v>
      </c>
      <c r="C19" s="40">
        <v>8</v>
      </c>
      <c r="D19" s="59">
        <f t="shared" si="2"/>
        <v>100</v>
      </c>
      <c r="E19" s="40">
        <v>6.2</v>
      </c>
      <c r="F19" s="59">
        <f t="shared" si="3"/>
        <v>77.5</v>
      </c>
      <c r="G19" s="40">
        <v>8</v>
      </c>
      <c r="H19" s="60">
        <v>129</v>
      </c>
      <c r="I19" s="40">
        <v>8</v>
      </c>
      <c r="J19" s="59">
        <f t="shared" si="0"/>
        <v>100</v>
      </c>
      <c r="K19" s="40">
        <v>8</v>
      </c>
      <c r="L19" s="59">
        <f t="shared" si="1"/>
        <v>100</v>
      </c>
      <c r="M19" s="41"/>
    </row>
    <row r="20" spans="1:13" x14ac:dyDescent="0.25">
      <c r="A20" s="39" t="s">
        <v>29</v>
      </c>
      <c r="B20" s="40">
        <v>0.4</v>
      </c>
      <c r="C20" s="40">
        <v>0.4</v>
      </c>
      <c r="D20" s="59">
        <f t="shared" si="2"/>
        <v>100</v>
      </c>
      <c r="E20" s="40">
        <v>0.3</v>
      </c>
      <c r="F20" s="59">
        <f t="shared" si="3"/>
        <v>74.999999999999986</v>
      </c>
      <c r="G20" s="40">
        <v>0.4</v>
      </c>
      <c r="H20" s="60">
        <v>133.33333333333334</v>
      </c>
      <c r="I20" s="40">
        <v>0.4</v>
      </c>
      <c r="J20" s="59">
        <f t="shared" si="0"/>
        <v>100</v>
      </c>
      <c r="K20" s="40">
        <v>0.4</v>
      </c>
      <c r="L20" s="59">
        <f t="shared" si="1"/>
        <v>100</v>
      </c>
      <c r="M20" s="41"/>
    </row>
    <row r="21" spans="1:13" x14ac:dyDescent="0.25">
      <c r="A21" s="39" t="s">
        <v>30</v>
      </c>
      <c r="B21" s="40">
        <v>0</v>
      </c>
      <c r="C21" s="40">
        <v>0</v>
      </c>
      <c r="D21" s="59">
        <v>0</v>
      </c>
      <c r="E21" s="40">
        <v>0</v>
      </c>
      <c r="F21" s="59">
        <v>0</v>
      </c>
      <c r="G21" s="40">
        <v>0</v>
      </c>
      <c r="H21" s="60">
        <v>0</v>
      </c>
      <c r="I21" s="40">
        <v>0</v>
      </c>
      <c r="J21" s="59">
        <v>0</v>
      </c>
      <c r="K21" s="40">
        <v>0</v>
      </c>
      <c r="L21" s="59">
        <v>0</v>
      </c>
      <c r="M21" s="41"/>
    </row>
    <row r="22" spans="1:13" ht="31.5" x14ac:dyDescent="0.25">
      <c r="A22" s="39" t="s">
        <v>31</v>
      </c>
      <c r="B22" s="40">
        <v>15</v>
      </c>
      <c r="C22" s="40">
        <v>15</v>
      </c>
      <c r="D22" s="59">
        <f t="shared" si="2"/>
        <v>100</v>
      </c>
      <c r="E22" s="40">
        <v>47</v>
      </c>
      <c r="F22" s="59">
        <f t="shared" si="3"/>
        <v>313.33333333333331</v>
      </c>
      <c r="G22" s="40">
        <v>55</v>
      </c>
      <c r="H22" s="60">
        <v>117.02127659574468</v>
      </c>
      <c r="I22" s="40">
        <v>55</v>
      </c>
      <c r="J22" s="59">
        <f t="shared" si="0"/>
        <v>100</v>
      </c>
      <c r="K22" s="40">
        <v>55</v>
      </c>
      <c r="L22" s="59">
        <f t="shared" si="1"/>
        <v>100</v>
      </c>
      <c r="M22" s="41"/>
    </row>
    <row r="23" spans="1:13" x14ac:dyDescent="0.25">
      <c r="A23" s="39" t="s">
        <v>32</v>
      </c>
      <c r="B23" s="40">
        <v>537</v>
      </c>
      <c r="C23" s="40">
        <v>537</v>
      </c>
      <c r="D23" s="59">
        <f t="shared" si="2"/>
        <v>100</v>
      </c>
      <c r="E23" s="40">
        <v>574</v>
      </c>
      <c r="F23" s="59">
        <f t="shared" si="3"/>
        <v>106.89013035381751</v>
      </c>
      <c r="G23" s="40">
        <v>600</v>
      </c>
      <c r="H23" s="60">
        <v>104.52961672473869</v>
      </c>
      <c r="I23" s="40">
        <v>600</v>
      </c>
      <c r="J23" s="59">
        <f t="shared" si="0"/>
        <v>100</v>
      </c>
      <c r="K23" s="40">
        <v>600</v>
      </c>
      <c r="L23" s="59">
        <f t="shared" si="1"/>
        <v>100</v>
      </c>
      <c r="M23" s="41"/>
    </row>
    <row r="24" spans="1:13" x14ac:dyDescent="0.25">
      <c r="A24" s="39" t="s">
        <v>33</v>
      </c>
      <c r="B24" s="40">
        <v>550</v>
      </c>
      <c r="C24" s="40">
        <v>550</v>
      </c>
      <c r="D24" s="59">
        <f t="shared" si="2"/>
        <v>100</v>
      </c>
      <c r="E24" s="40">
        <v>732</v>
      </c>
      <c r="F24" s="59">
        <f t="shared" si="3"/>
        <v>133.09090909090909</v>
      </c>
      <c r="G24" s="40">
        <v>800</v>
      </c>
      <c r="H24" s="60">
        <v>109</v>
      </c>
      <c r="I24" s="40">
        <v>800</v>
      </c>
      <c r="J24" s="59">
        <f t="shared" si="0"/>
        <v>100</v>
      </c>
      <c r="K24" s="40">
        <v>800</v>
      </c>
      <c r="L24" s="59">
        <f t="shared" si="1"/>
        <v>100</v>
      </c>
      <c r="M24" s="41"/>
    </row>
    <row r="25" spans="1:13" x14ac:dyDescent="0.25">
      <c r="A25" s="39" t="s">
        <v>34</v>
      </c>
      <c r="B25" s="40">
        <v>3300</v>
      </c>
      <c r="C25" s="40">
        <v>3300</v>
      </c>
      <c r="D25" s="59">
        <f t="shared" si="2"/>
        <v>100</v>
      </c>
      <c r="E25" s="40">
        <v>3359</v>
      </c>
      <c r="F25" s="59">
        <f t="shared" si="3"/>
        <v>101.78787878787878</v>
      </c>
      <c r="G25" s="40">
        <v>3400</v>
      </c>
      <c r="H25" s="60">
        <v>101.22060136945518</v>
      </c>
      <c r="I25" s="40">
        <v>3400</v>
      </c>
      <c r="J25" s="59">
        <f t="shared" si="0"/>
        <v>100</v>
      </c>
      <c r="K25" s="40">
        <v>3400</v>
      </c>
      <c r="L25" s="59">
        <f t="shared" si="1"/>
        <v>100</v>
      </c>
      <c r="M25" s="41"/>
    </row>
    <row r="26" spans="1:13" x14ac:dyDescent="0.25">
      <c r="A26" s="8" t="s">
        <v>35</v>
      </c>
      <c r="B26" s="30"/>
      <c r="C26" s="30"/>
      <c r="D26" s="57"/>
      <c r="E26" s="30"/>
      <c r="F26" s="57"/>
      <c r="G26" s="30"/>
      <c r="H26" s="58"/>
      <c r="I26" s="30"/>
      <c r="J26" s="57"/>
      <c r="K26" s="30"/>
      <c r="L26" s="57"/>
    </row>
    <row r="27" spans="1:13" ht="31.5" x14ac:dyDescent="0.25">
      <c r="A27" s="11" t="s">
        <v>36</v>
      </c>
      <c r="B27" s="30">
        <v>0</v>
      </c>
      <c r="C27" s="30">
        <v>0</v>
      </c>
      <c r="D27" s="57">
        <v>0</v>
      </c>
      <c r="E27" s="30">
        <v>0</v>
      </c>
      <c r="F27" s="57">
        <v>0</v>
      </c>
      <c r="G27" s="30">
        <v>0</v>
      </c>
      <c r="H27" s="58">
        <v>0</v>
      </c>
      <c r="I27" s="30">
        <v>0</v>
      </c>
      <c r="J27" s="57">
        <v>0</v>
      </c>
      <c r="K27" s="30">
        <v>0</v>
      </c>
      <c r="L27" s="57">
        <v>0</v>
      </c>
    </row>
    <row r="28" spans="1:13" ht="31.5" x14ac:dyDescent="0.25">
      <c r="A28" s="11" t="s">
        <v>37</v>
      </c>
      <c r="B28" s="30">
        <v>0</v>
      </c>
      <c r="C28" s="30">
        <v>0</v>
      </c>
      <c r="D28" s="57">
        <v>0</v>
      </c>
      <c r="E28" s="30">
        <v>0</v>
      </c>
      <c r="F28" s="57">
        <v>0</v>
      </c>
      <c r="G28" s="30">
        <v>0</v>
      </c>
      <c r="H28" s="58">
        <v>0</v>
      </c>
      <c r="I28" s="30">
        <v>0</v>
      </c>
      <c r="J28" s="57">
        <v>0</v>
      </c>
      <c r="K28" s="30">
        <v>0</v>
      </c>
      <c r="L28" s="57">
        <v>0</v>
      </c>
    </row>
    <row r="29" spans="1:13" x14ac:dyDescent="0.25">
      <c r="A29" s="12" t="s">
        <v>38</v>
      </c>
      <c r="B29" s="30"/>
      <c r="C29" s="30"/>
      <c r="D29" s="57"/>
      <c r="E29" s="30"/>
      <c r="F29" s="57"/>
      <c r="G29" s="30"/>
      <c r="H29" s="58"/>
      <c r="I29" s="30"/>
      <c r="J29" s="57"/>
      <c r="K29" s="30"/>
      <c r="L29" s="57"/>
    </row>
    <row r="30" spans="1:13" ht="31.5" x14ac:dyDescent="0.25">
      <c r="A30" s="11" t="s">
        <v>39</v>
      </c>
      <c r="B30" s="30">
        <v>0</v>
      </c>
      <c r="C30" s="30">
        <v>0</v>
      </c>
      <c r="D30" s="57">
        <v>0</v>
      </c>
      <c r="E30" s="30">
        <v>0</v>
      </c>
      <c r="F30" s="57">
        <v>0</v>
      </c>
      <c r="G30" s="30">
        <v>0</v>
      </c>
      <c r="H30" s="58">
        <v>0</v>
      </c>
      <c r="I30" s="30">
        <v>0</v>
      </c>
      <c r="J30" s="57">
        <v>0</v>
      </c>
      <c r="K30" s="30">
        <v>0</v>
      </c>
      <c r="L30" s="57">
        <v>0</v>
      </c>
    </row>
    <row r="31" spans="1:13" ht="31.5" x14ac:dyDescent="0.25">
      <c r="A31" s="11" t="s">
        <v>40</v>
      </c>
      <c r="B31" s="30">
        <v>0</v>
      </c>
      <c r="C31" s="30">
        <v>0</v>
      </c>
      <c r="D31" s="57">
        <v>0</v>
      </c>
      <c r="E31" s="30">
        <v>0</v>
      </c>
      <c r="F31" s="57">
        <v>0</v>
      </c>
      <c r="G31" s="30">
        <v>0</v>
      </c>
      <c r="H31" s="58">
        <v>0</v>
      </c>
      <c r="I31" s="30">
        <v>0</v>
      </c>
      <c r="J31" s="57">
        <v>0</v>
      </c>
      <c r="K31" s="30">
        <v>0</v>
      </c>
      <c r="L31" s="57">
        <v>0</v>
      </c>
    </row>
    <row r="32" spans="1:13" x14ac:dyDescent="0.25">
      <c r="A32" s="12" t="s">
        <v>41</v>
      </c>
      <c r="B32" s="30"/>
      <c r="C32" s="30"/>
      <c r="D32" s="57"/>
      <c r="E32" s="30"/>
      <c r="F32" s="57"/>
      <c r="G32" s="30"/>
      <c r="H32" s="58"/>
      <c r="I32" s="30"/>
      <c r="J32" s="57"/>
      <c r="K32" s="30"/>
      <c r="L32" s="57"/>
    </row>
    <row r="33" spans="1:12" ht="31.5" x14ac:dyDescent="0.25">
      <c r="A33" s="11" t="s">
        <v>42</v>
      </c>
      <c r="B33" s="30">
        <v>1300</v>
      </c>
      <c r="C33" s="30">
        <v>1350</v>
      </c>
      <c r="D33" s="57">
        <f t="shared" si="2"/>
        <v>103.84615384615385</v>
      </c>
      <c r="E33" s="30">
        <v>1400</v>
      </c>
      <c r="F33" s="57">
        <f t="shared" si="3"/>
        <v>103.7037037037037</v>
      </c>
      <c r="G33" s="30">
        <v>1450</v>
      </c>
      <c r="H33" s="58">
        <v>110.5</v>
      </c>
      <c r="I33" s="30">
        <v>1500</v>
      </c>
      <c r="J33" s="57">
        <f t="shared" si="0"/>
        <v>103.44827586206897</v>
      </c>
      <c r="K33" s="30">
        <v>1550</v>
      </c>
      <c r="L33" s="57">
        <f t="shared" si="1"/>
        <v>103.33333333333334</v>
      </c>
    </row>
    <row r="34" spans="1:12" ht="31.5" x14ac:dyDescent="0.25">
      <c r="A34" s="11" t="s">
        <v>43</v>
      </c>
      <c r="B34" s="30">
        <v>535</v>
      </c>
      <c r="C34" s="30">
        <v>555</v>
      </c>
      <c r="D34" s="57">
        <f t="shared" si="2"/>
        <v>103.73831775700934</v>
      </c>
      <c r="E34" s="30">
        <v>571</v>
      </c>
      <c r="F34" s="57">
        <f t="shared" si="3"/>
        <v>102.88288288288288</v>
      </c>
      <c r="G34" s="30">
        <v>585</v>
      </c>
      <c r="H34" s="58">
        <v>99.448063248968225</v>
      </c>
      <c r="I34" s="30">
        <v>602</v>
      </c>
      <c r="J34" s="57">
        <f t="shared" si="0"/>
        <v>102.9059829059829</v>
      </c>
      <c r="K34" s="30">
        <v>620</v>
      </c>
      <c r="L34" s="57">
        <f t="shared" si="1"/>
        <v>102.99003322259136</v>
      </c>
    </row>
    <row r="35" spans="1:12" ht="47.25" x14ac:dyDescent="0.25">
      <c r="A35" s="11" t="s">
        <v>44</v>
      </c>
      <c r="B35" s="30">
        <f>B33</f>
        <v>1300</v>
      </c>
      <c r="C35" s="30">
        <f t="shared" ref="C35:L35" si="4">C33</f>
        <v>1350</v>
      </c>
      <c r="D35" s="30">
        <f t="shared" si="4"/>
        <v>103.84615384615385</v>
      </c>
      <c r="E35" s="30">
        <f t="shared" si="4"/>
        <v>1400</v>
      </c>
      <c r="F35" s="30">
        <f t="shared" si="4"/>
        <v>103.7037037037037</v>
      </c>
      <c r="G35" s="30">
        <f t="shared" si="4"/>
        <v>1450</v>
      </c>
      <c r="H35" s="30">
        <f t="shared" si="4"/>
        <v>110.5</v>
      </c>
      <c r="I35" s="30">
        <f t="shared" si="4"/>
        <v>1500</v>
      </c>
      <c r="J35" s="30">
        <f t="shared" si="4"/>
        <v>103.44827586206897</v>
      </c>
      <c r="K35" s="30">
        <f t="shared" si="4"/>
        <v>1550</v>
      </c>
      <c r="L35" s="30">
        <f t="shared" si="4"/>
        <v>103.33333333333334</v>
      </c>
    </row>
    <row r="36" spans="1:12" ht="31.5" x14ac:dyDescent="0.25">
      <c r="A36" s="11" t="s">
        <v>45</v>
      </c>
      <c r="B36" s="30">
        <v>10</v>
      </c>
      <c r="C36" s="30">
        <v>12</v>
      </c>
      <c r="D36" s="57">
        <f t="shared" si="2"/>
        <v>120</v>
      </c>
      <c r="E36" s="30">
        <v>12</v>
      </c>
      <c r="F36" s="57">
        <f t="shared" si="3"/>
        <v>100</v>
      </c>
      <c r="G36" s="30">
        <v>14</v>
      </c>
      <c r="H36" s="58">
        <v>100</v>
      </c>
      <c r="I36" s="30">
        <v>14</v>
      </c>
      <c r="J36" s="57">
        <f t="shared" si="0"/>
        <v>100</v>
      </c>
      <c r="K36" s="30">
        <v>15</v>
      </c>
      <c r="L36" s="57">
        <f t="shared" si="1"/>
        <v>107.14285714285714</v>
      </c>
    </row>
    <row r="37" spans="1:12" ht="31.5" x14ac:dyDescent="0.25">
      <c r="A37" s="11" t="s">
        <v>46</v>
      </c>
      <c r="B37" s="30">
        <v>1399</v>
      </c>
      <c r="C37" s="30">
        <v>1405</v>
      </c>
      <c r="D37" s="57">
        <f t="shared" si="2"/>
        <v>100.42887776983559</v>
      </c>
      <c r="E37" s="30">
        <v>1415</v>
      </c>
      <c r="F37" s="57">
        <f t="shared" si="3"/>
        <v>100.71174377224199</v>
      </c>
      <c r="G37" s="30">
        <v>1423</v>
      </c>
      <c r="H37" s="58">
        <v>104.61538461538463</v>
      </c>
      <c r="I37" s="30">
        <v>1431</v>
      </c>
      <c r="J37" s="57">
        <f t="shared" si="0"/>
        <v>100.56219255094869</v>
      </c>
      <c r="K37" s="30">
        <v>1458</v>
      </c>
      <c r="L37" s="57">
        <f t="shared" si="1"/>
        <v>101.88679245283019</v>
      </c>
    </row>
    <row r="38" spans="1:12" ht="31.5" x14ac:dyDescent="0.25">
      <c r="A38" s="11" t="s">
        <v>47</v>
      </c>
      <c r="B38" s="30">
        <v>167880</v>
      </c>
      <c r="C38" s="30">
        <v>172102</v>
      </c>
      <c r="D38" s="57">
        <f t="shared" si="2"/>
        <v>102.51489158923039</v>
      </c>
      <c r="E38" s="30">
        <v>173872</v>
      </c>
      <c r="F38" s="57">
        <f t="shared" si="3"/>
        <v>101.02845986682316</v>
      </c>
      <c r="G38" s="30">
        <v>176215</v>
      </c>
      <c r="H38" s="58">
        <v>112.4</v>
      </c>
      <c r="I38" s="30">
        <v>177235</v>
      </c>
      <c r="J38" s="57">
        <f t="shared" si="0"/>
        <v>100.5788383508782</v>
      </c>
      <c r="K38" s="30">
        <v>178410</v>
      </c>
      <c r="L38" s="57">
        <f t="shared" si="1"/>
        <v>100.6629616046492</v>
      </c>
    </row>
    <row r="39" spans="1:12" x14ac:dyDescent="0.25">
      <c r="A39" s="11" t="s">
        <v>48</v>
      </c>
      <c r="B39" s="30">
        <f>B38/B6/12</f>
        <v>5757.2016460905352</v>
      </c>
      <c r="C39" s="30">
        <f>C38/C6/12</f>
        <v>5887.4521072796933</v>
      </c>
      <c r="D39" s="57">
        <f t="shared" si="2"/>
        <v>102.26239185625199</v>
      </c>
      <c r="E39" s="30">
        <f>E38/E6/12</f>
        <v>5914.0136054421773</v>
      </c>
      <c r="F39" s="57">
        <f t="shared" si="3"/>
        <v>100.45115438186988</v>
      </c>
      <c r="G39" s="30">
        <f>G38/G6/12</f>
        <v>5921.2029569892475</v>
      </c>
      <c r="H39" s="58">
        <v>105.26315789473684</v>
      </c>
      <c r="I39" s="30">
        <f>I38/I6/12</f>
        <v>5931.5595716198122</v>
      </c>
      <c r="J39" s="57">
        <f t="shared" si="0"/>
        <v>100.17490727316381</v>
      </c>
      <c r="K39" s="30">
        <f>K38/K6/12</f>
        <v>5947</v>
      </c>
      <c r="L39" s="57">
        <f t="shared" si="1"/>
        <v>100.26030975823062</v>
      </c>
    </row>
    <row r="40" spans="1:12" ht="47.25" x14ac:dyDescent="0.25">
      <c r="A40" s="11" t="s">
        <v>49</v>
      </c>
      <c r="B40" s="30">
        <v>6700</v>
      </c>
      <c r="C40" s="30">
        <v>7140</v>
      </c>
      <c r="D40" s="57">
        <f t="shared" si="2"/>
        <v>106.56716417910448</v>
      </c>
      <c r="E40" s="30">
        <v>7500</v>
      </c>
      <c r="F40" s="57">
        <f t="shared" si="3"/>
        <v>105.0420168067227</v>
      </c>
      <c r="G40" s="30">
        <v>7890</v>
      </c>
      <c r="H40" s="58">
        <v>100</v>
      </c>
      <c r="I40" s="30">
        <v>8240</v>
      </c>
      <c r="J40" s="57">
        <f t="shared" si="0"/>
        <v>104.4359949302915</v>
      </c>
      <c r="K40" s="30">
        <v>8520</v>
      </c>
      <c r="L40" s="57">
        <f t="shared" si="1"/>
        <v>103.39805825242718</v>
      </c>
    </row>
    <row r="41" spans="1:12" ht="47.25" x14ac:dyDescent="0.25">
      <c r="A41" s="11" t="s">
        <v>57</v>
      </c>
      <c r="B41" s="30">
        <v>0</v>
      </c>
      <c r="C41" s="30">
        <v>0</v>
      </c>
      <c r="D41" s="57">
        <v>0</v>
      </c>
      <c r="E41" s="30">
        <v>0</v>
      </c>
      <c r="F41" s="57">
        <v>0</v>
      </c>
      <c r="G41" s="30">
        <v>0</v>
      </c>
      <c r="H41" s="58">
        <v>0</v>
      </c>
      <c r="I41" s="30">
        <v>0</v>
      </c>
      <c r="J41" s="57">
        <v>0</v>
      </c>
      <c r="K41" s="30">
        <v>0</v>
      </c>
      <c r="L41" s="57">
        <v>0</v>
      </c>
    </row>
    <row r="42" spans="1:12" ht="31.5" x14ac:dyDescent="0.25">
      <c r="A42" s="11" t="s">
        <v>50</v>
      </c>
      <c r="B42" s="31">
        <v>62</v>
      </c>
      <c r="C42" s="31">
        <v>59</v>
      </c>
      <c r="D42" s="57">
        <f t="shared" si="2"/>
        <v>95.161290322580655</v>
      </c>
      <c r="E42" s="31">
        <v>58</v>
      </c>
      <c r="F42" s="57">
        <f t="shared" si="3"/>
        <v>98.305084745762713</v>
      </c>
      <c r="G42" s="31">
        <v>55</v>
      </c>
      <c r="H42" s="58">
        <v>100</v>
      </c>
      <c r="I42" s="31">
        <v>51</v>
      </c>
      <c r="J42" s="57">
        <f t="shared" si="0"/>
        <v>92.72727272727272</v>
      </c>
      <c r="K42" s="31">
        <v>49</v>
      </c>
      <c r="L42" s="57">
        <f t="shared" si="1"/>
        <v>96.078431372549019</v>
      </c>
    </row>
    <row r="43" spans="1:12" x14ac:dyDescent="0.25">
      <c r="A43" s="42"/>
      <c r="B43" s="42"/>
      <c r="C43" s="42"/>
      <c r="D43" s="42"/>
      <c r="E43" s="42"/>
      <c r="F43" s="42"/>
      <c r="G43" s="42"/>
      <c r="H43" s="43"/>
    </row>
  </sheetData>
  <mergeCells count="10">
    <mergeCell ref="A43:H43"/>
    <mergeCell ref="K1:L1"/>
    <mergeCell ref="A2:L2"/>
    <mergeCell ref="A3:L3"/>
    <mergeCell ref="A4:A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5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zoomScale="85" zoomScaleNormal="85" workbookViewId="0">
      <selection activeCell="L39" sqref="L39"/>
    </sheetView>
  </sheetViews>
  <sheetFormatPr defaultRowHeight="15.75" x14ac:dyDescent="0.25"/>
  <cols>
    <col min="1" max="1" width="43" style="27" customWidth="1"/>
    <col min="2" max="2" width="12.85546875" style="27" hidden="1" customWidth="1"/>
    <col min="3" max="3" width="12.140625" style="27" customWidth="1"/>
    <col min="4" max="4" width="11.28515625" style="27" customWidth="1"/>
    <col min="5" max="5" width="12.5703125" style="27" customWidth="1"/>
    <col min="6" max="6" width="11.28515625" style="27" customWidth="1"/>
    <col min="7" max="7" width="12" style="27" customWidth="1"/>
    <col min="8" max="8" width="11.28515625" style="27" customWidth="1"/>
    <col min="9" max="9" width="13.28515625" style="27" customWidth="1"/>
    <col min="10" max="10" width="11.28515625" style="27" customWidth="1"/>
    <col min="11" max="11" width="13" style="27" customWidth="1"/>
    <col min="12" max="12" width="11.28515625" style="27" customWidth="1"/>
  </cols>
  <sheetData>
    <row r="1" spans="1:12" x14ac:dyDescent="0.25">
      <c r="K1" s="44" t="s">
        <v>56</v>
      </c>
      <c r="L1" s="44"/>
    </row>
    <row r="2" spans="1:12" ht="45.75" customHeight="1" x14ac:dyDescent="0.25">
      <c r="A2" s="52" t="s">
        <v>60</v>
      </c>
      <c r="B2" s="52"/>
      <c r="C2" s="52"/>
      <c r="D2" s="52"/>
      <c r="E2" s="52"/>
      <c r="F2" s="52"/>
      <c r="G2" s="52"/>
      <c r="H2" s="52"/>
      <c r="I2" s="53"/>
      <c r="J2" s="53"/>
      <c r="K2" s="53"/>
      <c r="L2" s="53"/>
    </row>
    <row r="3" spans="1:12" x14ac:dyDescent="0.25">
      <c r="A3" s="13"/>
      <c r="B3" s="13"/>
      <c r="C3" s="14"/>
      <c r="D3" s="15"/>
      <c r="E3" s="14"/>
      <c r="F3" s="15"/>
      <c r="G3" s="14"/>
      <c r="H3" s="15"/>
      <c r="I3" s="16"/>
      <c r="J3" s="17"/>
      <c r="K3" s="16"/>
      <c r="L3" s="17"/>
    </row>
    <row r="4" spans="1:12" x14ac:dyDescent="0.25">
      <c r="A4" s="46" t="s">
        <v>2</v>
      </c>
      <c r="B4" s="3"/>
      <c r="C4" s="48" t="s">
        <v>3</v>
      </c>
      <c r="D4" s="49"/>
      <c r="E4" s="48" t="s">
        <v>4</v>
      </c>
      <c r="F4" s="49"/>
      <c r="G4" s="50" t="s">
        <v>5</v>
      </c>
      <c r="H4" s="54"/>
      <c r="I4" s="50" t="s">
        <v>6</v>
      </c>
      <c r="J4" s="54"/>
      <c r="K4" s="50" t="s">
        <v>7</v>
      </c>
      <c r="L4" s="54"/>
    </row>
    <row r="5" spans="1:12" ht="31.5" x14ac:dyDescent="0.25">
      <c r="A5" s="47"/>
      <c r="B5" s="4">
        <v>2013</v>
      </c>
      <c r="C5" s="5" t="s">
        <v>8</v>
      </c>
      <c r="D5" s="6" t="s">
        <v>9</v>
      </c>
      <c r="E5" s="5" t="s">
        <v>8</v>
      </c>
      <c r="F5" s="7" t="s">
        <v>10</v>
      </c>
      <c r="G5" s="8" t="s">
        <v>11</v>
      </c>
      <c r="H5" s="9" t="s">
        <v>12</v>
      </c>
      <c r="I5" s="8" t="s">
        <v>11</v>
      </c>
      <c r="J5" s="9" t="s">
        <v>13</v>
      </c>
      <c r="K5" s="8" t="s">
        <v>11</v>
      </c>
      <c r="L5" s="9" t="s">
        <v>51</v>
      </c>
    </row>
    <row r="6" spans="1:12" x14ac:dyDescent="0.25">
      <c r="A6" s="10" t="s">
        <v>15</v>
      </c>
      <c r="B6" s="37">
        <f>Лист1!B6</f>
        <v>2.4300000000000002</v>
      </c>
      <c r="C6" s="37">
        <f>Лист1!C6</f>
        <v>2.4359999999999999</v>
      </c>
      <c r="D6" s="37">
        <f>Лист1!D6</f>
        <v>100.42</v>
      </c>
      <c r="E6" s="37">
        <f>Лист1!E6</f>
        <v>2.4500000000000002</v>
      </c>
      <c r="F6" s="37">
        <f>Лист1!F6</f>
        <v>100.57471264367817</v>
      </c>
      <c r="G6" s="37">
        <f>Лист1!G6</f>
        <v>2.48</v>
      </c>
      <c r="H6" s="37">
        <f>Лист1!H6</f>
        <v>101.22448979591836</v>
      </c>
      <c r="I6" s="37">
        <f>Лист1!I6</f>
        <v>2.4900000000000002</v>
      </c>
      <c r="J6" s="37">
        <f>Лист1!J6</f>
        <v>100.40322580645163</v>
      </c>
      <c r="K6" s="37">
        <f>Лист1!K6</f>
        <v>2.5</v>
      </c>
      <c r="L6" s="37">
        <f>Лист1!L6</f>
        <v>100.40160642570279</v>
      </c>
    </row>
    <row r="7" spans="1:12" x14ac:dyDescent="0.25">
      <c r="A7" s="10" t="s">
        <v>52</v>
      </c>
      <c r="B7" s="18">
        <v>1.2</v>
      </c>
      <c r="C7" s="18">
        <v>1.2</v>
      </c>
      <c r="D7" s="19">
        <f t="shared" ref="D7" si="0">C7/B7*100</f>
        <v>100</v>
      </c>
      <c r="E7" s="18">
        <v>1.2</v>
      </c>
      <c r="F7" s="19">
        <f t="shared" ref="F7" si="1">E7/C7*100</f>
        <v>100</v>
      </c>
      <c r="G7" s="23">
        <v>1.2</v>
      </c>
      <c r="H7" s="19">
        <f t="shared" ref="H7" si="2">G7/E7*100</f>
        <v>100</v>
      </c>
      <c r="I7" s="24">
        <v>1.2</v>
      </c>
      <c r="J7" s="21">
        <f t="shared" ref="J7" si="3">I7/G7*100</f>
        <v>100</v>
      </c>
      <c r="K7" s="25">
        <v>1.2</v>
      </c>
      <c r="L7" s="22">
        <f t="shared" ref="L7" si="4">K7/I7*100</f>
        <v>100</v>
      </c>
    </row>
    <row r="8" spans="1:12" ht="31.5" x14ac:dyDescent="0.25">
      <c r="A8" s="11" t="s">
        <v>58</v>
      </c>
      <c r="B8" s="37">
        <f>Лист1!B10</f>
        <v>512</v>
      </c>
      <c r="C8" s="37">
        <f>Лист1!C10</f>
        <v>485</v>
      </c>
      <c r="D8" s="37">
        <f>Лист1!D10</f>
        <v>94.7265625</v>
      </c>
      <c r="E8" s="37">
        <f>Лист1!E10</f>
        <v>478</v>
      </c>
      <c r="F8" s="37">
        <f>Лист1!F10</f>
        <v>98.55670103092784</v>
      </c>
      <c r="G8" s="37">
        <f>Лист1!G10</f>
        <v>471</v>
      </c>
      <c r="H8" s="37">
        <f>Лист1!H10</f>
        <v>112</v>
      </c>
      <c r="I8" s="37">
        <f>Лист1!I10</f>
        <v>465</v>
      </c>
      <c r="J8" s="37">
        <f>Лист1!J10</f>
        <v>98.726114649681534</v>
      </c>
      <c r="K8" s="37">
        <f>Лист1!K10</f>
        <v>450</v>
      </c>
      <c r="L8" s="37">
        <f>Лист1!L10</f>
        <v>96.774193548387103</v>
      </c>
    </row>
    <row r="9" spans="1:12" ht="31.5" x14ac:dyDescent="0.25">
      <c r="A9" s="11" t="s">
        <v>53</v>
      </c>
      <c r="B9" s="38">
        <f>Лист1!B9</f>
        <v>56.7</v>
      </c>
      <c r="C9" s="38">
        <f>Лист1!C9</f>
        <v>57</v>
      </c>
      <c r="D9" s="38">
        <f>Лист1!D9</f>
        <v>100.52910052910053</v>
      </c>
      <c r="E9" s="38">
        <f>Лист1!E9</f>
        <v>56</v>
      </c>
      <c r="F9" s="38">
        <f>Лист1!F9</f>
        <v>98.245614035087712</v>
      </c>
      <c r="G9" s="38">
        <f>Лист1!G9</f>
        <v>55.5</v>
      </c>
      <c r="H9" s="38">
        <f>Лист1!H9</f>
        <v>99.107142857142861</v>
      </c>
      <c r="I9" s="38">
        <f>Лист1!I9</f>
        <v>55</v>
      </c>
      <c r="J9" s="38">
        <f>Лист1!J9</f>
        <v>99.099099099099092</v>
      </c>
      <c r="K9" s="38">
        <f>Лист1!K9</f>
        <v>54.5</v>
      </c>
      <c r="L9" s="38">
        <f>Лист1!L9</f>
        <v>99.090909090909093</v>
      </c>
    </row>
    <row r="10" spans="1:12" x14ac:dyDescent="0.25">
      <c r="A10" s="8" t="s">
        <v>21</v>
      </c>
      <c r="B10" s="20"/>
      <c r="C10" s="20"/>
      <c r="D10" s="19"/>
      <c r="E10" s="20"/>
      <c r="F10" s="19"/>
      <c r="G10" s="20"/>
      <c r="H10" s="19"/>
      <c r="I10" s="20"/>
      <c r="J10" s="21"/>
      <c r="K10" s="20"/>
      <c r="L10" s="22"/>
    </row>
    <row r="11" spans="1:12" x14ac:dyDescent="0.25">
      <c r="A11" s="10" t="s">
        <v>22</v>
      </c>
      <c r="B11" s="26">
        <f>Лист1!B13</f>
        <v>6.65</v>
      </c>
      <c r="C11" s="26">
        <f>Лист1!C13</f>
        <v>6.8</v>
      </c>
      <c r="D11" s="26">
        <f>Лист1!D13</f>
        <v>102.25563909774435</v>
      </c>
      <c r="E11" s="26">
        <f>Лист1!E13</f>
        <v>9.5500000000000007</v>
      </c>
      <c r="F11" s="26">
        <f>Лист1!F13</f>
        <v>140.44117647058826</v>
      </c>
      <c r="G11" s="26">
        <f>Лист1!G13</f>
        <v>5.45</v>
      </c>
      <c r="H11" s="26">
        <f>Лист1!H13</f>
        <v>1.62</v>
      </c>
      <c r="I11" s="26">
        <f>Лист1!I13</f>
        <v>5.5</v>
      </c>
      <c r="J11" s="26">
        <f>Лист1!J13</f>
        <v>100.91743119266054</v>
      </c>
      <c r="K11" s="26">
        <f>Лист1!K13</f>
        <v>6.5</v>
      </c>
      <c r="L11" s="26">
        <f>Лист1!L13</f>
        <v>118.18181818181819</v>
      </c>
    </row>
    <row r="12" spans="1:12" ht="31.5" x14ac:dyDescent="0.25">
      <c r="A12" s="11" t="s">
        <v>23</v>
      </c>
      <c r="B12" s="26">
        <f>Лист1!B14</f>
        <v>32.74</v>
      </c>
      <c r="C12" s="26">
        <f>Лист1!C14</f>
        <v>33.700000000000003</v>
      </c>
      <c r="D12" s="26">
        <f>Лист1!D14</f>
        <v>102.93219303604155</v>
      </c>
      <c r="E12" s="26">
        <f>Лист1!E14</f>
        <v>32.020000000000003</v>
      </c>
      <c r="F12" s="26">
        <f>Лист1!F14</f>
        <v>95.014836795252222</v>
      </c>
      <c r="G12" s="26">
        <f>Лист1!G14</f>
        <v>1.6</v>
      </c>
      <c r="H12" s="26">
        <f>Лист1!H14</f>
        <v>82.608695652173907</v>
      </c>
      <c r="I12" s="26">
        <f>Лист1!I14</f>
        <v>35</v>
      </c>
      <c r="J12" s="26">
        <f>Лист1!J14</f>
        <v>2187.5</v>
      </c>
      <c r="K12" s="26">
        <f>Лист1!K14</f>
        <v>41</v>
      </c>
      <c r="L12" s="26">
        <f>Лист1!L14</f>
        <v>117.14285714285715</v>
      </c>
    </row>
    <row r="13" spans="1:12" x14ac:dyDescent="0.25">
      <c r="A13" s="12" t="s">
        <v>24</v>
      </c>
      <c r="B13" s="20"/>
      <c r="C13" s="20"/>
      <c r="D13" s="19"/>
      <c r="E13" s="20"/>
      <c r="F13" s="19"/>
      <c r="G13" s="20"/>
      <c r="H13" s="19"/>
      <c r="I13" s="20"/>
      <c r="J13" s="21"/>
      <c r="K13" s="20"/>
      <c r="L13" s="22"/>
    </row>
    <row r="14" spans="1:12" ht="31.5" x14ac:dyDescent="0.25">
      <c r="A14" s="11" t="s">
        <v>25</v>
      </c>
      <c r="B14" s="25">
        <f>Лист1!B16</f>
        <v>18.5</v>
      </c>
      <c r="C14" s="25">
        <f>Лист1!C16</f>
        <v>18.5</v>
      </c>
      <c r="D14" s="25">
        <f>Лист1!D16</f>
        <v>100</v>
      </c>
      <c r="E14" s="25">
        <f>Лист1!E16</f>
        <v>11.3</v>
      </c>
      <c r="F14" s="25">
        <f>Лист1!F16</f>
        <v>61.081081081081088</v>
      </c>
      <c r="G14" s="25">
        <f>Лист1!G16</f>
        <v>12</v>
      </c>
      <c r="H14" s="25">
        <f>Лист1!H16</f>
        <v>100</v>
      </c>
      <c r="I14" s="25">
        <f>Лист1!I16</f>
        <v>12</v>
      </c>
      <c r="J14" s="25">
        <f>Лист1!J16</f>
        <v>100</v>
      </c>
      <c r="K14" s="25">
        <f>Лист1!K16</f>
        <v>12</v>
      </c>
      <c r="L14" s="25">
        <f>Лист1!L16</f>
        <v>100</v>
      </c>
    </row>
    <row r="15" spans="1:12" ht="31.5" x14ac:dyDescent="0.25">
      <c r="A15" s="11" t="s">
        <v>26</v>
      </c>
      <c r="B15" s="25">
        <f>Лист1!B17</f>
        <v>31</v>
      </c>
      <c r="C15" s="25">
        <f>Лист1!C17</f>
        <v>31</v>
      </c>
      <c r="D15" s="25">
        <f>Лист1!D17</f>
        <v>100</v>
      </c>
      <c r="E15" s="25">
        <f>Лист1!E17</f>
        <v>25</v>
      </c>
      <c r="F15" s="25">
        <f>Лист1!F17</f>
        <v>80.645161290322577</v>
      </c>
      <c r="G15" s="25">
        <f>Лист1!G17</f>
        <v>20</v>
      </c>
      <c r="H15" s="25">
        <f>Лист1!H17</f>
        <v>80</v>
      </c>
      <c r="I15" s="25">
        <f>Лист1!I17</f>
        <v>20</v>
      </c>
      <c r="J15" s="25">
        <f>Лист1!J17</f>
        <v>100</v>
      </c>
      <c r="K15" s="25">
        <f>Лист1!K17</f>
        <v>20</v>
      </c>
      <c r="L15" s="25">
        <f>Лист1!L17</f>
        <v>100</v>
      </c>
    </row>
    <row r="16" spans="1:12" ht="31.5" x14ac:dyDescent="0.25">
      <c r="A16" s="11" t="s">
        <v>54</v>
      </c>
      <c r="B16" s="25">
        <f>Лист1!B18</f>
        <v>17.3</v>
      </c>
      <c r="C16" s="25">
        <f>Лист1!C18</f>
        <v>17.3</v>
      </c>
      <c r="D16" s="25">
        <f>Лист1!D18</f>
        <v>100</v>
      </c>
      <c r="E16" s="25">
        <f>Лист1!E18</f>
        <v>8.5</v>
      </c>
      <c r="F16" s="25">
        <f>Лист1!F18</f>
        <v>49.132947976878611</v>
      </c>
      <c r="G16" s="25">
        <f>Лист1!G18</f>
        <v>9</v>
      </c>
      <c r="H16" s="25">
        <f>Лист1!H18</f>
        <v>105.88235294117648</v>
      </c>
      <c r="I16" s="25">
        <f>Лист1!I18</f>
        <v>9</v>
      </c>
      <c r="J16" s="25">
        <f>Лист1!J18</f>
        <v>100</v>
      </c>
      <c r="K16" s="25">
        <f>Лист1!K18</f>
        <v>9</v>
      </c>
      <c r="L16" s="25">
        <f>Лист1!L18</f>
        <v>100</v>
      </c>
    </row>
    <row r="17" spans="1:12" x14ac:dyDescent="0.25">
      <c r="A17" s="11" t="s">
        <v>28</v>
      </c>
      <c r="B17" s="25">
        <f>Лист1!B19</f>
        <v>8</v>
      </c>
      <c r="C17" s="25">
        <f>Лист1!C19</f>
        <v>8</v>
      </c>
      <c r="D17" s="25">
        <f>Лист1!D19</f>
        <v>100</v>
      </c>
      <c r="E17" s="25">
        <f>Лист1!E19</f>
        <v>6.2</v>
      </c>
      <c r="F17" s="25">
        <f>Лист1!F19</f>
        <v>77.5</v>
      </c>
      <c r="G17" s="25">
        <f>Лист1!G19</f>
        <v>8</v>
      </c>
      <c r="H17" s="25">
        <f>Лист1!H19</f>
        <v>129</v>
      </c>
      <c r="I17" s="25">
        <f>Лист1!I19</f>
        <v>8</v>
      </c>
      <c r="J17" s="25">
        <f>Лист1!J19</f>
        <v>100</v>
      </c>
      <c r="K17" s="25">
        <f>Лист1!K19</f>
        <v>8</v>
      </c>
      <c r="L17" s="25">
        <f>Лист1!L19</f>
        <v>100</v>
      </c>
    </row>
    <row r="18" spans="1:12" x14ac:dyDescent="0.25">
      <c r="A18" s="11" t="s">
        <v>29</v>
      </c>
      <c r="B18" s="25">
        <f>Лист1!B20</f>
        <v>0.4</v>
      </c>
      <c r="C18" s="25">
        <f>Лист1!C20</f>
        <v>0.4</v>
      </c>
      <c r="D18" s="25">
        <f>Лист1!D20</f>
        <v>100</v>
      </c>
      <c r="E18" s="25">
        <f>Лист1!E20</f>
        <v>0.3</v>
      </c>
      <c r="F18" s="25">
        <f>Лист1!F20</f>
        <v>74.999999999999986</v>
      </c>
      <c r="G18" s="25">
        <f>Лист1!G20</f>
        <v>0.4</v>
      </c>
      <c r="H18" s="25">
        <f>Лист1!H20</f>
        <v>133.33333333333334</v>
      </c>
      <c r="I18" s="25">
        <f>Лист1!I20</f>
        <v>0.4</v>
      </c>
      <c r="J18" s="25">
        <f>Лист1!J20</f>
        <v>100</v>
      </c>
      <c r="K18" s="25">
        <f>Лист1!K20</f>
        <v>0.4</v>
      </c>
      <c r="L18" s="25">
        <f>Лист1!L20</f>
        <v>100</v>
      </c>
    </row>
    <row r="19" spans="1:12" x14ac:dyDescent="0.25">
      <c r="A19" s="11" t="s">
        <v>30</v>
      </c>
      <c r="B19" s="25">
        <f>Лист1!B21</f>
        <v>0</v>
      </c>
      <c r="C19" s="25">
        <f>Лист1!C21</f>
        <v>0</v>
      </c>
      <c r="D19" s="25">
        <f>Лист1!D21</f>
        <v>0</v>
      </c>
      <c r="E19" s="25">
        <f>Лист1!E21</f>
        <v>0</v>
      </c>
      <c r="F19" s="25">
        <f>Лист1!F21</f>
        <v>0</v>
      </c>
      <c r="G19" s="25">
        <f>Лист1!G21</f>
        <v>0</v>
      </c>
      <c r="H19" s="25">
        <f>Лист1!H21</f>
        <v>0</v>
      </c>
      <c r="I19" s="25">
        <f>Лист1!I21</f>
        <v>0</v>
      </c>
      <c r="J19" s="25">
        <f>Лист1!J21</f>
        <v>0</v>
      </c>
      <c r="K19" s="25">
        <f>Лист1!K21</f>
        <v>0</v>
      </c>
      <c r="L19" s="25">
        <f>Лист1!L21</f>
        <v>0</v>
      </c>
    </row>
    <row r="20" spans="1:12" ht="31.5" x14ac:dyDescent="0.25">
      <c r="A20" s="11" t="s">
        <v>31</v>
      </c>
      <c r="B20" s="25">
        <f>Лист1!B22</f>
        <v>15</v>
      </c>
      <c r="C20" s="25">
        <f>Лист1!C22</f>
        <v>15</v>
      </c>
      <c r="D20" s="25">
        <f>Лист1!D22</f>
        <v>100</v>
      </c>
      <c r="E20" s="25">
        <f>Лист1!E22</f>
        <v>47</v>
      </c>
      <c r="F20" s="25">
        <f>Лист1!F22</f>
        <v>313.33333333333331</v>
      </c>
      <c r="G20" s="25">
        <f>Лист1!G22</f>
        <v>55</v>
      </c>
      <c r="H20" s="25">
        <f>Лист1!H22</f>
        <v>117.02127659574468</v>
      </c>
      <c r="I20" s="25">
        <f>Лист1!I22</f>
        <v>55</v>
      </c>
      <c r="J20" s="25">
        <f>Лист1!J22</f>
        <v>100</v>
      </c>
      <c r="K20" s="25">
        <f>Лист1!K22</f>
        <v>55</v>
      </c>
      <c r="L20" s="25">
        <f>Лист1!L22</f>
        <v>100</v>
      </c>
    </row>
    <row r="21" spans="1:12" x14ac:dyDescent="0.25">
      <c r="A21" s="11" t="s">
        <v>32</v>
      </c>
      <c r="B21" s="25">
        <f>Лист1!B23</f>
        <v>537</v>
      </c>
      <c r="C21" s="25">
        <f>Лист1!C23</f>
        <v>537</v>
      </c>
      <c r="D21" s="25">
        <f>Лист1!D23</f>
        <v>100</v>
      </c>
      <c r="E21" s="25">
        <f>Лист1!E23</f>
        <v>574</v>
      </c>
      <c r="F21" s="25">
        <f>Лист1!F23</f>
        <v>106.89013035381751</v>
      </c>
      <c r="G21" s="25">
        <f>Лист1!G23</f>
        <v>600</v>
      </c>
      <c r="H21" s="25">
        <f>Лист1!H23</f>
        <v>104.52961672473869</v>
      </c>
      <c r="I21" s="25">
        <f>Лист1!I23</f>
        <v>600</v>
      </c>
      <c r="J21" s="25">
        <f>Лист1!J23</f>
        <v>100</v>
      </c>
      <c r="K21" s="25">
        <f>Лист1!K23</f>
        <v>600</v>
      </c>
      <c r="L21" s="25">
        <f>Лист1!L23</f>
        <v>100</v>
      </c>
    </row>
    <row r="22" spans="1:12" x14ac:dyDescent="0.25">
      <c r="A22" s="11" t="s">
        <v>33</v>
      </c>
      <c r="B22" s="25">
        <f>Лист1!B24</f>
        <v>550</v>
      </c>
      <c r="C22" s="25">
        <f>Лист1!C24</f>
        <v>550</v>
      </c>
      <c r="D22" s="25">
        <f>Лист1!D24</f>
        <v>100</v>
      </c>
      <c r="E22" s="25">
        <f>Лист1!E24</f>
        <v>732</v>
      </c>
      <c r="F22" s="25">
        <f>Лист1!F24</f>
        <v>133.09090909090909</v>
      </c>
      <c r="G22" s="25">
        <f>Лист1!G24</f>
        <v>800</v>
      </c>
      <c r="H22" s="25">
        <f>Лист1!H24</f>
        <v>109</v>
      </c>
      <c r="I22" s="25">
        <f>Лист1!I24</f>
        <v>800</v>
      </c>
      <c r="J22" s="25">
        <f>Лист1!J24</f>
        <v>100</v>
      </c>
      <c r="K22" s="25">
        <f>Лист1!K24</f>
        <v>800</v>
      </c>
      <c r="L22" s="25">
        <f>Лист1!L24</f>
        <v>100</v>
      </c>
    </row>
    <row r="23" spans="1:12" x14ac:dyDescent="0.25">
      <c r="A23" s="11" t="s">
        <v>34</v>
      </c>
      <c r="B23" s="25">
        <f>Лист1!B25</f>
        <v>3300</v>
      </c>
      <c r="C23" s="25">
        <f>Лист1!C25</f>
        <v>3300</v>
      </c>
      <c r="D23" s="25">
        <f>Лист1!D25</f>
        <v>100</v>
      </c>
      <c r="E23" s="25">
        <f>Лист1!E25</f>
        <v>3359</v>
      </c>
      <c r="F23" s="25">
        <f>Лист1!F25</f>
        <v>101.78787878787878</v>
      </c>
      <c r="G23" s="25">
        <f>Лист1!G25</f>
        <v>3400</v>
      </c>
      <c r="H23" s="25">
        <f>Лист1!H25</f>
        <v>101.22060136945518</v>
      </c>
      <c r="I23" s="25">
        <f>Лист1!I25</f>
        <v>3400</v>
      </c>
      <c r="J23" s="25">
        <f>Лист1!J25</f>
        <v>100</v>
      </c>
      <c r="K23" s="25">
        <f>Лист1!K25</f>
        <v>3400</v>
      </c>
      <c r="L23" s="25">
        <f>Лист1!L25</f>
        <v>100</v>
      </c>
    </row>
    <row r="24" spans="1:12" x14ac:dyDescent="0.25">
      <c r="A24" s="8" t="s">
        <v>35</v>
      </c>
      <c r="B24" s="25"/>
      <c r="C24" s="25"/>
      <c r="D24" s="19"/>
      <c r="E24" s="25"/>
      <c r="F24" s="19"/>
      <c r="G24" s="25"/>
      <c r="H24" s="19"/>
      <c r="I24" s="20"/>
      <c r="J24" s="21"/>
      <c r="K24" s="20"/>
      <c r="L24" s="22"/>
    </row>
    <row r="25" spans="1:12" ht="31.5" x14ac:dyDescent="0.25">
      <c r="A25" s="11" t="s">
        <v>36</v>
      </c>
      <c r="B25" s="25">
        <f>Лист1!B27</f>
        <v>0</v>
      </c>
      <c r="C25" s="25">
        <f>Лист1!C27</f>
        <v>0</v>
      </c>
      <c r="D25" s="25">
        <f>Лист1!D27</f>
        <v>0</v>
      </c>
      <c r="E25" s="25">
        <f>Лист1!E27</f>
        <v>0</v>
      </c>
      <c r="F25" s="25">
        <f>Лист1!F27</f>
        <v>0</v>
      </c>
      <c r="G25" s="25">
        <f>Лист1!G27</f>
        <v>0</v>
      </c>
      <c r="H25" s="25">
        <f>Лист1!H27</f>
        <v>0</v>
      </c>
      <c r="I25" s="25">
        <f>Лист1!I27</f>
        <v>0</v>
      </c>
      <c r="J25" s="25">
        <f>Лист1!J27</f>
        <v>0</v>
      </c>
      <c r="K25" s="25">
        <f>Лист1!K27</f>
        <v>0</v>
      </c>
      <c r="L25" s="25">
        <f>Лист1!L27</f>
        <v>0</v>
      </c>
    </row>
    <row r="26" spans="1:12" ht="31.5" x14ac:dyDescent="0.25">
      <c r="A26" s="11" t="s">
        <v>37</v>
      </c>
      <c r="B26" s="25">
        <f>Лист1!B28</f>
        <v>0</v>
      </c>
      <c r="C26" s="25">
        <f>Лист1!C28</f>
        <v>0</v>
      </c>
      <c r="D26" s="25">
        <f>Лист1!D28</f>
        <v>0</v>
      </c>
      <c r="E26" s="25">
        <f>Лист1!E28</f>
        <v>0</v>
      </c>
      <c r="F26" s="25">
        <f>Лист1!F28</f>
        <v>0</v>
      </c>
      <c r="G26" s="25">
        <f>Лист1!G28</f>
        <v>0</v>
      </c>
      <c r="H26" s="25">
        <f>Лист1!H28</f>
        <v>0</v>
      </c>
      <c r="I26" s="25">
        <f>Лист1!I28</f>
        <v>0</v>
      </c>
      <c r="J26" s="25">
        <f>Лист1!J28</f>
        <v>0</v>
      </c>
      <c r="K26" s="25">
        <f>Лист1!K28</f>
        <v>0</v>
      </c>
      <c r="L26" s="25">
        <f>Лист1!L28</f>
        <v>0</v>
      </c>
    </row>
    <row r="27" spans="1:12" x14ac:dyDescent="0.25">
      <c r="A27" s="12" t="s">
        <v>38</v>
      </c>
      <c r="B27" s="20"/>
      <c r="C27" s="20"/>
      <c r="D27" s="19"/>
      <c r="E27" s="20"/>
      <c r="F27" s="19"/>
      <c r="G27" s="20"/>
      <c r="H27" s="19"/>
      <c r="I27" s="20"/>
      <c r="J27" s="21"/>
      <c r="K27" s="20"/>
      <c r="L27" s="22"/>
    </row>
    <row r="28" spans="1:12" ht="31.5" x14ac:dyDescent="0.25">
      <c r="A28" s="11" t="s">
        <v>39</v>
      </c>
      <c r="B28" s="38">
        <f>Лист1!B30</f>
        <v>0</v>
      </c>
      <c r="C28" s="38">
        <f>Лист1!C30</f>
        <v>0</v>
      </c>
      <c r="D28" s="38">
        <f>Лист1!D30</f>
        <v>0</v>
      </c>
      <c r="E28" s="38">
        <f>Лист1!E30</f>
        <v>0</v>
      </c>
      <c r="F28" s="38">
        <f>Лист1!F30</f>
        <v>0</v>
      </c>
      <c r="G28" s="38">
        <f>Лист1!G30</f>
        <v>0</v>
      </c>
      <c r="H28" s="38">
        <f>Лист1!H30</f>
        <v>0</v>
      </c>
      <c r="I28" s="38">
        <f>Лист1!I30</f>
        <v>0</v>
      </c>
      <c r="J28" s="38">
        <f>Лист1!J30</f>
        <v>0</v>
      </c>
      <c r="K28" s="38">
        <f>Лист1!K30</f>
        <v>0</v>
      </c>
      <c r="L28" s="38">
        <f>Лист1!L30</f>
        <v>0</v>
      </c>
    </row>
    <row r="29" spans="1:12" x14ac:dyDescent="0.25">
      <c r="A29" s="12" t="s">
        <v>41</v>
      </c>
      <c r="B29" s="20"/>
      <c r="C29" s="20"/>
      <c r="D29" s="19"/>
      <c r="E29" s="20"/>
      <c r="F29" s="19"/>
      <c r="G29" s="20"/>
      <c r="H29" s="19"/>
      <c r="I29" s="20"/>
      <c r="J29" s="21"/>
      <c r="K29" s="20"/>
      <c r="L29" s="22"/>
    </row>
    <row r="30" spans="1:12" x14ac:dyDescent="0.25">
      <c r="A30" s="11" t="s">
        <v>42</v>
      </c>
      <c r="B30" s="38">
        <f>Лист1!B33</f>
        <v>1300</v>
      </c>
      <c r="C30" s="38">
        <f>Лист1!C33</f>
        <v>1350</v>
      </c>
      <c r="D30" s="38">
        <f>Лист1!D33</f>
        <v>103.84615384615385</v>
      </c>
      <c r="E30" s="38">
        <f>Лист1!E33</f>
        <v>1400</v>
      </c>
      <c r="F30" s="38">
        <f>Лист1!F33</f>
        <v>103.7037037037037</v>
      </c>
      <c r="G30" s="38">
        <f>Лист1!G33</f>
        <v>1450</v>
      </c>
      <c r="H30" s="38">
        <f>Лист1!H33</f>
        <v>110.5</v>
      </c>
      <c r="I30" s="38">
        <f>Лист1!I33</f>
        <v>1500</v>
      </c>
      <c r="J30" s="38">
        <f>Лист1!J33</f>
        <v>103.44827586206897</v>
      </c>
      <c r="K30" s="38">
        <f>Лист1!K33</f>
        <v>1550</v>
      </c>
      <c r="L30" s="38">
        <f>Лист1!L33</f>
        <v>103.33333333333334</v>
      </c>
    </row>
    <row r="31" spans="1:12" ht="31.5" x14ac:dyDescent="0.25">
      <c r="A31" s="11" t="s">
        <v>43</v>
      </c>
      <c r="B31" s="38">
        <f>Лист1!B34</f>
        <v>535</v>
      </c>
      <c r="C31" s="38">
        <f>Лист1!C34</f>
        <v>555</v>
      </c>
      <c r="D31" s="38">
        <f>Лист1!D34</f>
        <v>103.73831775700934</v>
      </c>
      <c r="E31" s="38">
        <f>Лист1!E34</f>
        <v>571</v>
      </c>
      <c r="F31" s="38">
        <f>Лист1!F34</f>
        <v>102.88288288288288</v>
      </c>
      <c r="G31" s="38">
        <f>Лист1!G34</f>
        <v>585</v>
      </c>
      <c r="H31" s="38">
        <f>Лист1!H34</f>
        <v>99.448063248968225</v>
      </c>
      <c r="I31" s="38">
        <f>Лист1!I34</f>
        <v>602</v>
      </c>
      <c r="J31" s="38">
        <f>Лист1!J34</f>
        <v>102.9059829059829</v>
      </c>
      <c r="K31" s="38">
        <f>Лист1!K34</f>
        <v>620</v>
      </c>
      <c r="L31" s="38">
        <f>Лист1!L34</f>
        <v>102.99003322259136</v>
      </c>
    </row>
    <row r="32" spans="1:12" ht="31.5" x14ac:dyDescent="0.25">
      <c r="A32" s="11" t="s">
        <v>55</v>
      </c>
      <c r="B32" s="38">
        <f>Лист1!B35</f>
        <v>1300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</row>
    <row r="33" spans="1:12" ht="47.25" x14ac:dyDescent="0.25">
      <c r="A33" s="11" t="s">
        <v>44</v>
      </c>
      <c r="B33" s="38">
        <f>Лист1!B36</f>
        <v>10</v>
      </c>
      <c r="C33" s="38">
        <f>Лист1!C35</f>
        <v>1350</v>
      </c>
      <c r="D33" s="38">
        <f>Лист1!D35</f>
        <v>103.84615384615385</v>
      </c>
      <c r="E33" s="38">
        <f>Лист1!E35</f>
        <v>1400</v>
      </c>
      <c r="F33" s="38">
        <f>Лист1!F35</f>
        <v>103.7037037037037</v>
      </c>
      <c r="G33" s="38">
        <f>Лист1!G35</f>
        <v>1450</v>
      </c>
      <c r="H33" s="38">
        <f>Лист1!H35</f>
        <v>110.5</v>
      </c>
      <c r="I33" s="38">
        <f>Лист1!I35</f>
        <v>1500</v>
      </c>
      <c r="J33" s="38">
        <f>Лист1!J35</f>
        <v>103.44827586206897</v>
      </c>
      <c r="K33" s="38">
        <f>Лист1!K35</f>
        <v>1550</v>
      </c>
      <c r="L33" s="38">
        <f>Лист1!L35</f>
        <v>103.33333333333334</v>
      </c>
    </row>
    <row r="34" spans="1:12" ht="31.5" x14ac:dyDescent="0.25">
      <c r="A34" s="11" t="s">
        <v>45</v>
      </c>
      <c r="B34" s="38">
        <f>Лист1!B37</f>
        <v>1399</v>
      </c>
      <c r="C34" s="38">
        <f>Лист1!C36</f>
        <v>12</v>
      </c>
      <c r="D34" s="38">
        <f>Лист1!D36</f>
        <v>120</v>
      </c>
      <c r="E34" s="38">
        <f>Лист1!E36</f>
        <v>12</v>
      </c>
      <c r="F34" s="38">
        <f>Лист1!F36</f>
        <v>100</v>
      </c>
      <c r="G34" s="38">
        <f>Лист1!G36</f>
        <v>14</v>
      </c>
      <c r="H34" s="38">
        <f>Лист1!H36</f>
        <v>100</v>
      </c>
      <c r="I34" s="38">
        <f>Лист1!I36</f>
        <v>14</v>
      </c>
      <c r="J34" s="38">
        <f>Лист1!J36</f>
        <v>100</v>
      </c>
      <c r="K34" s="38">
        <f>Лист1!K36</f>
        <v>15</v>
      </c>
      <c r="L34" s="38">
        <f>Лист1!L36</f>
        <v>107.14285714285714</v>
      </c>
    </row>
    <row r="35" spans="1:12" ht="31.5" x14ac:dyDescent="0.25">
      <c r="A35" s="11" t="s">
        <v>46</v>
      </c>
      <c r="B35" s="38">
        <f>Лист1!B38</f>
        <v>167880</v>
      </c>
      <c r="C35" s="38">
        <f>Лист1!C37</f>
        <v>1405</v>
      </c>
      <c r="D35" s="38">
        <f>Лист1!D37</f>
        <v>100.42887776983559</v>
      </c>
      <c r="E35" s="38">
        <f>Лист1!E37</f>
        <v>1415</v>
      </c>
      <c r="F35" s="38">
        <f>Лист1!F37</f>
        <v>100.71174377224199</v>
      </c>
      <c r="G35" s="38">
        <f>Лист1!G37</f>
        <v>1423</v>
      </c>
      <c r="H35" s="38">
        <f>Лист1!H37</f>
        <v>104.61538461538463</v>
      </c>
      <c r="I35" s="38">
        <f>Лист1!I37</f>
        <v>1431</v>
      </c>
      <c r="J35" s="38">
        <f>Лист1!J37</f>
        <v>100.56219255094869</v>
      </c>
      <c r="K35" s="38">
        <f>Лист1!K37</f>
        <v>1458</v>
      </c>
      <c r="L35" s="38">
        <f>Лист1!L37</f>
        <v>101.88679245283019</v>
      </c>
    </row>
    <row r="36" spans="1:12" ht="31.5" x14ac:dyDescent="0.25">
      <c r="A36" s="11" t="s">
        <v>47</v>
      </c>
      <c r="B36" s="38">
        <f>Лист1!B39</f>
        <v>5757.2016460905352</v>
      </c>
      <c r="C36" s="38">
        <f>Лист1!C38</f>
        <v>172102</v>
      </c>
      <c r="D36" s="38">
        <f>Лист1!D38</f>
        <v>102.51489158923039</v>
      </c>
      <c r="E36" s="38">
        <f>Лист1!E38</f>
        <v>173872</v>
      </c>
      <c r="F36" s="38">
        <f>Лист1!F38</f>
        <v>101.02845986682316</v>
      </c>
      <c r="G36" s="38">
        <f>Лист1!G38</f>
        <v>176215</v>
      </c>
      <c r="H36" s="38">
        <f>Лист1!H38</f>
        <v>112.4</v>
      </c>
      <c r="I36" s="38">
        <f>Лист1!I38</f>
        <v>177235</v>
      </c>
      <c r="J36" s="38">
        <f>Лист1!J38</f>
        <v>100.5788383508782</v>
      </c>
      <c r="K36" s="38">
        <f>Лист1!K38</f>
        <v>178410</v>
      </c>
      <c r="L36" s="38">
        <f>Лист1!L38</f>
        <v>100.6629616046492</v>
      </c>
    </row>
    <row r="37" spans="1:12" x14ac:dyDescent="0.25">
      <c r="A37" s="11" t="s">
        <v>48</v>
      </c>
      <c r="B37" s="38">
        <f>Лист1!B40</f>
        <v>6700</v>
      </c>
      <c r="C37" s="38">
        <f>Лист1!C39</f>
        <v>5887.4521072796933</v>
      </c>
      <c r="D37" s="38">
        <f>Лист1!D39</f>
        <v>102.26239185625199</v>
      </c>
      <c r="E37" s="38">
        <f>Лист1!E39</f>
        <v>5914.0136054421773</v>
      </c>
      <c r="F37" s="38">
        <f>Лист1!F39</f>
        <v>100.45115438186988</v>
      </c>
      <c r="G37" s="38">
        <f>Лист1!G39</f>
        <v>5921.2029569892475</v>
      </c>
      <c r="H37" s="38">
        <f>Лист1!H39</f>
        <v>105.26315789473684</v>
      </c>
      <c r="I37" s="38">
        <f>Лист1!I39</f>
        <v>5931.5595716198122</v>
      </c>
      <c r="J37" s="38">
        <f>Лист1!J39</f>
        <v>100.17490727316381</v>
      </c>
      <c r="K37" s="38">
        <f>Лист1!K39</f>
        <v>5947</v>
      </c>
      <c r="L37" s="38">
        <f>Лист1!L39</f>
        <v>100.26030975823062</v>
      </c>
    </row>
    <row r="38" spans="1:12" ht="47.25" x14ac:dyDescent="0.25">
      <c r="A38" s="11" t="s">
        <v>49</v>
      </c>
      <c r="B38" s="38">
        <f>Лист1!B41</f>
        <v>0</v>
      </c>
      <c r="C38" s="38">
        <f>Лист1!C40</f>
        <v>7140</v>
      </c>
      <c r="D38" s="38">
        <f>Лист1!D40</f>
        <v>106.56716417910448</v>
      </c>
      <c r="E38" s="38">
        <f>Лист1!E40</f>
        <v>7500</v>
      </c>
      <c r="F38" s="38">
        <f>Лист1!F40</f>
        <v>105.0420168067227</v>
      </c>
      <c r="G38" s="38">
        <f>Лист1!G40</f>
        <v>7890</v>
      </c>
      <c r="H38" s="38">
        <f>Лист1!H40</f>
        <v>100</v>
      </c>
      <c r="I38" s="38">
        <f>Лист1!I40</f>
        <v>8240</v>
      </c>
      <c r="J38" s="38">
        <f>Лист1!J40</f>
        <v>104.4359949302915</v>
      </c>
      <c r="K38" s="38">
        <f>Лист1!K40</f>
        <v>8520</v>
      </c>
      <c r="L38" s="38">
        <f>Лист1!L40</f>
        <v>103.39805825242718</v>
      </c>
    </row>
    <row r="39" spans="1:12" ht="31.5" x14ac:dyDescent="0.25">
      <c r="A39" s="11" t="s">
        <v>50</v>
      </c>
      <c r="B39" s="38">
        <f>Лист1!B42</f>
        <v>62</v>
      </c>
      <c r="C39" s="38">
        <f>Лист1!C42</f>
        <v>59</v>
      </c>
      <c r="D39" s="38">
        <f>Лист1!D42</f>
        <v>95.161290322580655</v>
      </c>
      <c r="E39" s="38">
        <f>Лист1!E42</f>
        <v>58</v>
      </c>
      <c r="F39" s="38">
        <f>Лист1!F42</f>
        <v>98.305084745762713</v>
      </c>
      <c r="G39" s="38">
        <f>Лист1!G42</f>
        <v>55</v>
      </c>
      <c r="H39" s="38">
        <f>Лист1!H42</f>
        <v>100</v>
      </c>
      <c r="I39" s="38">
        <f>Лист1!I42</f>
        <v>51</v>
      </c>
      <c r="J39" s="38">
        <f>Лист1!J42</f>
        <v>92.72727272727272</v>
      </c>
      <c r="K39" s="38">
        <f>Лист1!K42</f>
        <v>49</v>
      </c>
      <c r="L39" s="38">
        <f>Лист1!L42</f>
        <v>96.078431372549019</v>
      </c>
    </row>
  </sheetData>
  <mergeCells count="8">
    <mergeCell ref="K1:L1"/>
    <mergeCell ref="A2:L2"/>
    <mergeCell ref="A4:A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5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2015-11-12T09:00:58Z</dcterms:modified>
</cp:coreProperties>
</file>