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3 год\Решение о бюджете №   от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2'!$A$17:$N$42</definedName>
    <definedName name="_xlnm._FilterDatabase" localSheetId="1" hidden="1">'разд, подр  (2)'!$A$12:$K$93</definedName>
    <definedName name="_xlnm.Print_Titles" localSheetId="0">'приложение 2'!$15:$16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D23" i="8" l="1"/>
  <c r="H18" i="8" l="1"/>
  <c r="G18" i="8" s="1"/>
  <c r="G23" i="8"/>
  <c r="E29" i="8"/>
  <c r="D30" i="8"/>
  <c r="E23" i="8"/>
  <c r="D21" i="8"/>
  <c r="D35" i="8" l="1"/>
  <c r="D32" i="8"/>
  <c r="D27" i="8"/>
  <c r="D20" i="8"/>
  <c r="E37" i="8" l="1"/>
  <c r="E33" i="8"/>
  <c r="E41" i="8" l="1"/>
  <c r="E19" i="8" l="1"/>
  <c r="D19" i="8"/>
  <c r="K23" i="8" l="1"/>
  <c r="J23" i="8"/>
  <c r="L34" i="8" l="1"/>
  <c r="K34" i="8"/>
  <c r="J34" i="8" s="1"/>
  <c r="I34" i="8"/>
  <c r="H34" i="8"/>
  <c r="G34" i="8" s="1"/>
  <c r="F34" i="8"/>
  <c r="E34" i="8"/>
  <c r="D34" i="8" l="1"/>
  <c r="L31" i="8"/>
  <c r="K31" i="8"/>
  <c r="I31" i="8"/>
  <c r="H31" i="8"/>
  <c r="E31" i="8" l="1"/>
  <c r="G31" i="8"/>
  <c r="F31" i="8"/>
  <c r="J31" i="8"/>
  <c r="L18" i="8"/>
  <c r="I18" i="8"/>
  <c r="F18" i="8"/>
  <c r="E18" i="8"/>
  <c r="K18" i="8" l="1"/>
  <c r="J18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L28" i="8"/>
  <c r="L42" i="8" s="1"/>
  <c r="K28" i="8"/>
  <c r="K42" i="8" s="1"/>
  <c r="I28" i="8"/>
  <c r="I42" i="8" s="1"/>
  <c r="H28" i="8"/>
  <c r="H42" i="8" s="1"/>
  <c r="G42" i="8" s="1"/>
  <c r="F28" i="8"/>
  <c r="E28" i="8"/>
  <c r="D28" i="8" s="1"/>
  <c r="L26" i="8"/>
  <c r="K26" i="8"/>
  <c r="I26" i="8"/>
  <c r="H26" i="8"/>
  <c r="F26" i="8"/>
  <c r="E26" i="8"/>
  <c r="L24" i="8"/>
  <c r="K24" i="8"/>
  <c r="I24" i="8"/>
  <c r="H24" i="8"/>
  <c r="F24" i="8"/>
  <c r="E24" i="8"/>
  <c r="D36" i="8" l="1"/>
  <c r="F42" i="8"/>
  <c r="J42" i="8"/>
  <c r="J38" i="8"/>
  <c r="J36" i="8"/>
  <c r="D24" i="8"/>
  <c r="G28" i="8"/>
  <c r="D26" i="8"/>
  <c r="G24" i="8"/>
  <c r="D31" i="8"/>
  <c r="D38" i="8"/>
  <c r="J24" i="8"/>
  <c r="J26" i="8"/>
  <c r="G26" i="8"/>
  <c r="J28" i="8"/>
  <c r="G36" i="8"/>
  <c r="G38" i="8"/>
  <c r="D18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I40" i="8"/>
  <c r="K40" i="8"/>
  <c r="H40" i="8"/>
  <c r="G40" i="8" s="1"/>
  <c r="L40" i="8"/>
  <c r="J40" i="8" s="1"/>
  <c r="F40" i="8"/>
  <c r="E40" i="8"/>
  <c r="E42" i="8" s="1"/>
  <c r="D42" i="8" s="1"/>
  <c r="D40" i="8" l="1"/>
</calcChain>
</file>

<file path=xl/sharedStrings.xml><?xml version="1.0" encoding="utf-8"?>
<sst xmlns="http://schemas.openxmlformats.org/spreadsheetml/2006/main" count="276" uniqueCount="99">
  <si>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</si>
  <si>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</si>
  <si>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</si>
  <si>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</si>
  <si>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</si>
  <si>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</si>
  <si>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</si>
  <si>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</si>
  <si>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</si>
  <si>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</si>
  <si>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</si>
  <si>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</si>
  <si>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</si>
  <si>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</si>
  <si>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</si>
  <si>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</si>
  <si>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</si>
  <si>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</si>
  <si>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</si>
  <si>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</si>
  <si>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</si>
  <si>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</si>
  <si>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</si>
  <si>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</si>
  <si>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</si>
  <si>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</si>
  <si>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</si>
  <si>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</si>
  <si>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</si>
  <si>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</si>
  <si>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</si>
  <si>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</si>
  <si>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</si>
  <si>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</si>
  <si>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</si>
  <si>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</si>
  <si>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</si>
  <si>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</si>
  <si>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</si>
  <si>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</si>
  <si>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</si>
  <si>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</si>
  <si>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</si>
  <si>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</si>
  <si>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</si>
  <si>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</si>
  <si>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</si>
  <si>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</si>
  <si>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</si>
  <si>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</si>
  <si>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</si>
  <si>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</si>
  <si>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</si>
  <si>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</si>
  <si>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</si>
  <si>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</si>
  <si>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</si>
  <si>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</si>
  <si>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</si>
  <si>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</si>
  <si>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</si>
  <si>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</si>
  <si>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</si>
  <si>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</si>
  <si>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</si>
  <si>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</si>
  <si>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</si>
  <si>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</si>
  <si>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</si>
  <si>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</si>
  <si>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</si>
  <si>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</si>
  <si>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</si>
  <si>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</si>
  <si>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</si>
  <si>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</si>
  <si>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</si>
  <si>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</si>
  <si>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</si>
  <si>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</si>
  <si>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</si>
  <si>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</si>
  <si>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</si>
  <si>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</si>
  <si>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</si>
  <si>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</si>
  <si>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</si>
  <si>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</si>
  <si>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</si>
  <si>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</si>
  <si>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</si>
  <si>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</si>
  <si>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</si>
  <si>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</si>
  <si>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2023 год и на плановый период 2024 и 2025 годов</t>
  </si>
  <si>
    <t>2025 год</t>
  </si>
  <si>
    <t>Молодежная политика</t>
  </si>
  <si>
    <t>от 29.12.2022  № 44</t>
  </si>
  <si>
    <t>от  09.11.2023   № 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</si>
</sst>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6" fillId="0" borderId="0"/>
  </cellStyleXfs>
  <cellXfs count="80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0" fontId="17" fillId="0" borderId="0" xfId="3" applyFont="1"/>
    <xf numFmtId="0" fontId="18" fillId="0" borderId="0" xfId="0" applyFont="1"/>
    <xf numFmtId="0" fontId="17" fillId="0" borderId="0" xfId="3" applyFont="1" applyFill="1"/>
    <xf numFmtId="49" fontId="15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view="pageBreakPreview" topLeftCell="A25" zoomScale="85" zoomScaleSheetLayoutView="85" workbookViewId="0">
      <selection activeCell="D24" sqref="D24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22.1406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1" spans="1:12" x14ac:dyDescent="0.25">
      <c r="J1" s="66" t="s">
        <v>93</v>
      </c>
      <c r="K1" s="67"/>
      <c r="L1" s="67"/>
    </row>
    <row r="2" spans="1:12" x14ac:dyDescent="0.25">
      <c r="J2" s="66" t="s">
        <v>91</v>
      </c>
      <c r="K2" s="67"/>
      <c r="L2" s="67"/>
    </row>
    <row r="3" spans="1:12" x14ac:dyDescent="0.25">
      <c r="J3" s="66" t="s">
        <v>85</v>
      </c>
      <c r="K3" s="67"/>
      <c r="L3" s="67"/>
    </row>
    <row r="4" spans="1:12" x14ac:dyDescent="0.25">
      <c r="J4" s="66" t="s">
        <v>98</v>
      </c>
      <c r="K4" s="69"/>
      <c r="L4" s="67"/>
    </row>
    <row r="5" spans="1:12" x14ac:dyDescent="0.2">
      <c r="A5" s="4"/>
      <c r="B5" s="4"/>
      <c r="C5" s="4"/>
      <c r="D5" s="4"/>
      <c r="E5" s="4"/>
      <c r="J5" s="68"/>
      <c r="K5" s="68"/>
      <c r="L5" s="68"/>
    </row>
    <row r="6" spans="1:12" ht="15.75" x14ac:dyDescent="0.25">
      <c r="A6" s="6"/>
      <c r="C6" s="46"/>
      <c r="D6" s="46"/>
      <c r="E6" s="45"/>
      <c r="J6" s="66" t="s">
        <v>93</v>
      </c>
      <c r="K6" s="67"/>
      <c r="L6" s="67"/>
    </row>
    <row r="7" spans="1:12" ht="15" customHeight="1" x14ac:dyDescent="0.25">
      <c r="A7" s="6"/>
      <c r="B7" s="43"/>
      <c r="C7" s="45"/>
      <c r="D7" s="45"/>
      <c r="E7" s="45"/>
      <c r="J7" s="66" t="s">
        <v>91</v>
      </c>
      <c r="K7" s="67"/>
      <c r="L7" s="67"/>
    </row>
    <row r="8" spans="1:12" ht="15" customHeight="1" x14ac:dyDescent="0.25">
      <c r="A8" s="6"/>
      <c r="B8" s="43"/>
      <c r="C8" s="45"/>
      <c r="D8" s="45"/>
      <c r="E8" s="45"/>
      <c r="J8" s="66" t="s">
        <v>85</v>
      </c>
      <c r="K8" s="67"/>
      <c r="L8" s="67"/>
    </row>
    <row r="9" spans="1:12" ht="15.75" x14ac:dyDescent="0.25">
      <c r="A9" s="6"/>
      <c r="B9" s="43"/>
      <c r="C9" s="45"/>
      <c r="D9" s="45"/>
      <c r="E9" s="45"/>
      <c r="F9" s="45"/>
      <c r="J9" s="66" t="s">
        <v>97</v>
      </c>
      <c r="K9" s="67"/>
      <c r="L9" s="67"/>
    </row>
    <row r="10" spans="1:12" ht="15" customHeight="1" x14ac:dyDescent="0.2">
      <c r="A10" s="74" t="s">
        <v>94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</row>
    <row r="11" spans="1:12" s="36" customFormat="1" ht="29.25" customHeight="1" x14ac:dyDescent="0.2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12" s="36" customFormat="1" ht="18.75" customHeight="1" x14ac:dyDescent="0.2">
      <c r="A12" s="75" t="s">
        <v>78</v>
      </c>
      <c r="B12" s="71" t="s">
        <v>77</v>
      </c>
      <c r="C12" s="71"/>
      <c r="D12" s="76" t="s">
        <v>88</v>
      </c>
      <c r="E12" s="76"/>
      <c r="F12" s="76"/>
      <c r="G12" s="76" t="s">
        <v>90</v>
      </c>
      <c r="H12" s="76"/>
      <c r="I12" s="76"/>
      <c r="J12" s="76" t="s">
        <v>95</v>
      </c>
      <c r="K12" s="76"/>
      <c r="L12" s="76"/>
    </row>
    <row r="13" spans="1:12" s="36" customFormat="1" ht="15.75" customHeight="1" x14ac:dyDescent="0.2">
      <c r="A13" s="75"/>
      <c r="B13" s="71"/>
      <c r="C13" s="71"/>
      <c r="D13" s="71" t="s">
        <v>81</v>
      </c>
      <c r="E13" s="72" t="s">
        <v>82</v>
      </c>
      <c r="F13" s="72"/>
      <c r="G13" s="71" t="s">
        <v>81</v>
      </c>
      <c r="H13" s="72" t="s">
        <v>82</v>
      </c>
      <c r="I13" s="72"/>
      <c r="J13" s="71" t="s">
        <v>81</v>
      </c>
      <c r="K13" s="72" t="s">
        <v>82</v>
      </c>
      <c r="L13" s="72"/>
    </row>
    <row r="14" spans="1:12" ht="28.5" customHeight="1" x14ac:dyDescent="0.2">
      <c r="A14" s="75"/>
      <c r="B14" s="71"/>
      <c r="C14" s="71"/>
      <c r="D14" s="71"/>
      <c r="E14" s="73" t="s">
        <v>83</v>
      </c>
      <c r="F14" s="73" t="s">
        <v>84</v>
      </c>
      <c r="G14" s="71"/>
      <c r="H14" s="73" t="s">
        <v>83</v>
      </c>
      <c r="I14" s="73" t="s">
        <v>84</v>
      </c>
      <c r="J14" s="71"/>
      <c r="K14" s="73" t="s">
        <v>83</v>
      </c>
      <c r="L14" s="73" t="s">
        <v>84</v>
      </c>
    </row>
    <row r="15" spans="1:12" x14ac:dyDescent="0.2">
      <c r="A15" s="75"/>
      <c r="B15" s="72" t="s">
        <v>68</v>
      </c>
      <c r="C15" s="73" t="s">
        <v>69</v>
      </c>
      <c r="D15" s="71"/>
      <c r="E15" s="73"/>
      <c r="F15" s="73"/>
      <c r="G15" s="71"/>
      <c r="H15" s="73"/>
      <c r="I15" s="73"/>
      <c r="J15" s="71"/>
      <c r="K15" s="73"/>
      <c r="L15" s="73"/>
    </row>
    <row r="16" spans="1:12" ht="57" customHeight="1" x14ac:dyDescent="0.2">
      <c r="A16" s="75"/>
      <c r="B16" s="72"/>
      <c r="C16" s="73"/>
      <c r="D16" s="71"/>
      <c r="E16" s="73"/>
      <c r="F16" s="73"/>
      <c r="G16" s="71"/>
      <c r="H16" s="73"/>
      <c r="I16" s="73"/>
      <c r="J16" s="71"/>
      <c r="K16" s="73"/>
      <c r="L16" s="73"/>
    </row>
    <row r="17" spans="1:14" ht="15.75" x14ac:dyDescent="0.2">
      <c r="A17" s="48">
        <v>1</v>
      </c>
      <c r="B17" s="48">
        <v>2</v>
      </c>
      <c r="C17" s="48">
        <v>3</v>
      </c>
      <c r="D17" s="48">
        <v>4</v>
      </c>
      <c r="E17" s="48">
        <v>5</v>
      </c>
      <c r="F17" s="48">
        <v>6</v>
      </c>
      <c r="G17" s="48">
        <v>7</v>
      </c>
      <c r="H17" s="48">
        <v>8</v>
      </c>
      <c r="I17" s="48">
        <v>9</v>
      </c>
      <c r="J17" s="48">
        <v>10</v>
      </c>
      <c r="K17" s="48">
        <v>11</v>
      </c>
      <c r="L17" s="48">
        <v>12</v>
      </c>
    </row>
    <row r="18" spans="1:14" s="14" customFormat="1" ht="15.75" x14ac:dyDescent="0.2">
      <c r="A18" s="54" t="s">
        <v>8</v>
      </c>
      <c r="B18" s="64" t="s">
        <v>9</v>
      </c>
      <c r="C18" s="64" t="s">
        <v>10</v>
      </c>
      <c r="D18" s="55">
        <f t="shared" ref="D18:D42" si="0">E18+F18</f>
        <v>9620822.2599999998</v>
      </c>
      <c r="E18" s="55">
        <f>E19+E20+E21+E22+E23</f>
        <v>9610822.2599999998</v>
      </c>
      <c r="F18" s="55">
        <f>F19+F20+F21+F22+F23</f>
        <v>10000</v>
      </c>
      <c r="G18" s="55">
        <f>H18+I18</f>
        <v>6298891.5199999996</v>
      </c>
      <c r="H18" s="55">
        <f>H19+H20+H21+H22+H23</f>
        <v>6298891.5199999996</v>
      </c>
      <c r="I18" s="55">
        <f>I19+I20+I21+I22+I23</f>
        <v>0</v>
      </c>
      <c r="J18" s="55">
        <f t="shared" ref="J18" si="1">K18+L18</f>
        <v>6135575.0700000003</v>
      </c>
      <c r="K18" s="55">
        <f>K19+K20+K21+K22+K23</f>
        <v>6135575.0700000003</v>
      </c>
      <c r="L18" s="55">
        <f>L19+L20+L21+L22+L23</f>
        <v>0</v>
      </c>
    </row>
    <row r="19" spans="1:14" s="14" customFormat="1" ht="51.75" customHeight="1" x14ac:dyDescent="0.2">
      <c r="A19" s="42" t="s">
        <v>11</v>
      </c>
      <c r="B19" s="40" t="s">
        <v>9</v>
      </c>
      <c r="C19" s="40" t="s">
        <v>12</v>
      </c>
      <c r="D19" s="52">
        <f>1212800+57200</f>
        <v>1270000</v>
      </c>
      <c r="E19" s="60">
        <f>1212800+57200</f>
        <v>1270000</v>
      </c>
      <c r="F19" s="52">
        <v>0</v>
      </c>
      <c r="G19" s="52">
        <v>1212800</v>
      </c>
      <c r="H19" s="60">
        <v>1212800</v>
      </c>
      <c r="I19" s="52">
        <v>0</v>
      </c>
      <c r="J19" s="52">
        <v>1212800</v>
      </c>
      <c r="K19" s="60">
        <v>1212800</v>
      </c>
      <c r="L19" s="52">
        <v>0</v>
      </c>
    </row>
    <row r="20" spans="1:14" ht="78.75" x14ac:dyDescent="0.2">
      <c r="A20" s="51" t="s">
        <v>73</v>
      </c>
      <c r="B20" s="40" t="s">
        <v>9</v>
      </c>
      <c r="C20" s="40" t="s">
        <v>16</v>
      </c>
      <c r="D20" s="52">
        <f>E20</f>
        <v>601300</v>
      </c>
      <c r="E20" s="60">
        <v>601300</v>
      </c>
      <c r="F20" s="52">
        <v>0</v>
      </c>
      <c r="G20" s="52">
        <v>1278000</v>
      </c>
      <c r="H20" s="60">
        <v>1278000</v>
      </c>
      <c r="I20" s="52">
        <v>0</v>
      </c>
      <c r="J20" s="52">
        <v>1278000</v>
      </c>
      <c r="K20" s="60">
        <v>1278000</v>
      </c>
      <c r="L20" s="52">
        <v>0</v>
      </c>
    </row>
    <row r="21" spans="1:14" ht="63" x14ac:dyDescent="0.2">
      <c r="A21" s="51" t="s">
        <v>92</v>
      </c>
      <c r="B21" s="40" t="s">
        <v>9</v>
      </c>
      <c r="C21" s="40" t="s">
        <v>45</v>
      </c>
      <c r="D21" s="52">
        <f>E21</f>
        <v>300371.92</v>
      </c>
      <c r="E21" s="60">
        <v>300371.92</v>
      </c>
      <c r="F21" s="52">
        <v>0</v>
      </c>
      <c r="G21" s="52">
        <v>300371.92</v>
      </c>
      <c r="H21" s="60">
        <v>300371.92</v>
      </c>
      <c r="I21" s="52">
        <v>0</v>
      </c>
      <c r="J21" s="52">
        <v>0</v>
      </c>
      <c r="K21" s="60">
        <v>0</v>
      </c>
      <c r="L21" s="52">
        <v>0</v>
      </c>
    </row>
    <row r="22" spans="1:14" ht="15.75" x14ac:dyDescent="0.2">
      <c r="A22" s="51" t="s">
        <v>21</v>
      </c>
      <c r="B22" s="40" t="s">
        <v>9</v>
      </c>
      <c r="C22" s="40" t="s">
        <v>20</v>
      </c>
      <c r="D22" s="52">
        <v>500</v>
      </c>
      <c r="E22" s="52">
        <v>500</v>
      </c>
      <c r="F22" s="52">
        <v>0</v>
      </c>
      <c r="G22" s="52">
        <v>1000</v>
      </c>
      <c r="H22" s="52">
        <v>1000</v>
      </c>
      <c r="I22" s="52">
        <v>0</v>
      </c>
      <c r="J22" s="52">
        <v>1000</v>
      </c>
      <c r="K22" s="52">
        <v>1000</v>
      </c>
      <c r="L22" s="52">
        <v>0</v>
      </c>
      <c r="N22" s="47"/>
    </row>
    <row r="23" spans="1:14" s="14" customFormat="1" ht="15.75" x14ac:dyDescent="0.2">
      <c r="A23" s="42" t="s">
        <v>23</v>
      </c>
      <c r="B23" s="40" t="s">
        <v>9</v>
      </c>
      <c r="C23" s="40" t="s">
        <v>74</v>
      </c>
      <c r="D23" s="52">
        <f>7080050.82+18599.52+350000</f>
        <v>7448650.3399999999</v>
      </c>
      <c r="E23" s="53">
        <f>D23-F23</f>
        <v>7438650.3399999999</v>
      </c>
      <c r="F23" s="52">
        <v>10000</v>
      </c>
      <c r="G23" s="52">
        <f>H23</f>
        <v>3506719.6</v>
      </c>
      <c r="H23" s="53">
        <v>3506719.6</v>
      </c>
      <c r="I23" s="52">
        <v>0</v>
      </c>
      <c r="J23" s="52">
        <f>3677205.68+172717-206147.61</f>
        <v>3643775.07</v>
      </c>
      <c r="K23" s="53">
        <f>3677205.68+172717-206147.61</f>
        <v>3643775.07</v>
      </c>
      <c r="L23" s="52">
        <v>0</v>
      </c>
    </row>
    <row r="24" spans="1:14" s="14" customFormat="1" ht="15.75" x14ac:dyDescent="0.2">
      <c r="A24" s="56" t="s">
        <v>87</v>
      </c>
      <c r="B24" s="64" t="s">
        <v>12</v>
      </c>
      <c r="C24" s="64" t="s">
        <v>10</v>
      </c>
      <c r="D24" s="55">
        <f t="shared" si="0"/>
        <v>159258</v>
      </c>
      <c r="E24" s="55">
        <f>E25</f>
        <v>0</v>
      </c>
      <c r="F24" s="55">
        <f>F25</f>
        <v>159258</v>
      </c>
      <c r="G24" s="55">
        <f t="shared" ref="G24:G40" si="2">H24+I24</f>
        <v>166648</v>
      </c>
      <c r="H24" s="55">
        <f>H25</f>
        <v>0</v>
      </c>
      <c r="I24" s="55">
        <f>I25</f>
        <v>166648</v>
      </c>
      <c r="J24" s="55">
        <f t="shared" ref="J24:J40" si="3">K24+L24</f>
        <v>172717</v>
      </c>
      <c r="K24" s="55">
        <f>K25</f>
        <v>0</v>
      </c>
      <c r="L24" s="55">
        <f>L25</f>
        <v>172717</v>
      </c>
    </row>
    <row r="25" spans="1:14" s="14" customFormat="1" ht="31.5" x14ac:dyDescent="0.2">
      <c r="A25" s="42" t="s">
        <v>86</v>
      </c>
      <c r="B25" s="40" t="s">
        <v>12</v>
      </c>
      <c r="C25" s="40" t="s">
        <v>14</v>
      </c>
      <c r="D25" s="52">
        <v>159258</v>
      </c>
      <c r="E25" s="53">
        <v>0</v>
      </c>
      <c r="F25" s="52">
        <v>159258</v>
      </c>
      <c r="G25" s="52">
        <v>166648</v>
      </c>
      <c r="H25" s="53">
        <v>0</v>
      </c>
      <c r="I25" s="52">
        <v>166648</v>
      </c>
      <c r="J25" s="52">
        <v>172717</v>
      </c>
      <c r="K25" s="52">
        <v>0</v>
      </c>
      <c r="L25" s="53">
        <v>172717</v>
      </c>
    </row>
    <row r="26" spans="1:14" s="14" customFormat="1" ht="36.75" customHeight="1" x14ac:dyDescent="0.2">
      <c r="A26" s="57" t="s">
        <v>79</v>
      </c>
      <c r="B26" s="58" t="s">
        <v>14</v>
      </c>
      <c r="C26" s="64" t="s">
        <v>10</v>
      </c>
      <c r="D26" s="55">
        <f t="shared" si="0"/>
        <v>0</v>
      </c>
      <c r="E26" s="55">
        <f>E27</f>
        <v>0</v>
      </c>
      <c r="F26" s="55">
        <f>F27</f>
        <v>0</v>
      </c>
      <c r="G26" s="55">
        <f t="shared" si="2"/>
        <v>15000</v>
      </c>
      <c r="H26" s="55">
        <f>H27</f>
        <v>15000</v>
      </c>
      <c r="I26" s="55">
        <f>I27</f>
        <v>0</v>
      </c>
      <c r="J26" s="55">
        <f t="shared" si="3"/>
        <v>15000</v>
      </c>
      <c r="K26" s="55">
        <f>K27</f>
        <v>15000</v>
      </c>
      <c r="L26" s="55">
        <f>L27</f>
        <v>0</v>
      </c>
    </row>
    <row r="27" spans="1:14" ht="66" customHeight="1" x14ac:dyDescent="0.2">
      <c r="A27" s="38" t="s">
        <v>89</v>
      </c>
      <c r="B27" s="39" t="s">
        <v>14</v>
      </c>
      <c r="C27" s="40" t="s">
        <v>51</v>
      </c>
      <c r="D27" s="52">
        <f>E27</f>
        <v>0</v>
      </c>
      <c r="E27" s="53">
        <v>0</v>
      </c>
      <c r="F27" s="52">
        <v>0</v>
      </c>
      <c r="G27" s="52">
        <v>15000</v>
      </c>
      <c r="H27" s="53">
        <v>15000</v>
      </c>
      <c r="I27" s="52">
        <v>0</v>
      </c>
      <c r="J27" s="52">
        <v>15000</v>
      </c>
      <c r="K27" s="52">
        <v>15000</v>
      </c>
      <c r="L27" s="52">
        <v>0</v>
      </c>
    </row>
    <row r="28" spans="1:14" s="14" customFormat="1" ht="15.75" x14ac:dyDescent="0.2">
      <c r="A28" s="57" t="s">
        <v>25</v>
      </c>
      <c r="B28" s="58" t="s">
        <v>16</v>
      </c>
      <c r="C28" s="64" t="s">
        <v>10</v>
      </c>
      <c r="D28" s="55">
        <f>E28+F28</f>
        <v>4945296.38</v>
      </c>
      <c r="E28" s="55">
        <f>E29+E30</f>
        <v>1001650.78</v>
      </c>
      <c r="F28" s="55">
        <f>F29+F30</f>
        <v>3943645.6</v>
      </c>
      <c r="G28" s="55">
        <f t="shared" si="2"/>
        <v>822300</v>
      </c>
      <c r="H28" s="55">
        <f>H29+H30</f>
        <v>822300</v>
      </c>
      <c r="I28" s="55">
        <f>I29+I30</f>
        <v>0</v>
      </c>
      <c r="J28" s="55">
        <f t="shared" si="3"/>
        <v>852870</v>
      </c>
      <c r="K28" s="55">
        <f>K29+K30</f>
        <v>852870</v>
      </c>
      <c r="L28" s="55">
        <f>L29+L30</f>
        <v>0</v>
      </c>
    </row>
    <row r="29" spans="1:14" ht="19.5" customHeight="1" x14ac:dyDescent="0.2">
      <c r="A29" s="38" t="s">
        <v>80</v>
      </c>
      <c r="B29" s="39" t="s">
        <v>16</v>
      </c>
      <c r="C29" s="40" t="s">
        <v>40</v>
      </c>
      <c r="D29" s="52">
        <v>4945245.41</v>
      </c>
      <c r="E29" s="53">
        <f>D29-F29</f>
        <v>1001599.81</v>
      </c>
      <c r="F29" s="52">
        <v>3943645.6</v>
      </c>
      <c r="G29" s="52">
        <v>812300</v>
      </c>
      <c r="H29" s="53">
        <v>812300</v>
      </c>
      <c r="I29" s="52">
        <v>0</v>
      </c>
      <c r="J29" s="52">
        <v>842870</v>
      </c>
      <c r="K29" s="53">
        <v>842870</v>
      </c>
      <c r="L29" s="52">
        <v>0</v>
      </c>
    </row>
    <row r="30" spans="1:14" ht="31.5" x14ac:dyDescent="0.2">
      <c r="A30" s="38" t="s">
        <v>29</v>
      </c>
      <c r="B30" s="39" t="s">
        <v>16</v>
      </c>
      <c r="C30" s="40" t="s">
        <v>22</v>
      </c>
      <c r="D30" s="52">
        <f>E30</f>
        <v>50.97</v>
      </c>
      <c r="E30" s="53">
        <v>50.97</v>
      </c>
      <c r="F30" s="52">
        <v>0</v>
      </c>
      <c r="G30" s="52">
        <v>10000</v>
      </c>
      <c r="H30" s="53">
        <v>10000</v>
      </c>
      <c r="I30" s="52">
        <v>0</v>
      </c>
      <c r="J30" s="52">
        <v>10000</v>
      </c>
      <c r="K30" s="53">
        <v>10000</v>
      </c>
      <c r="L30" s="52">
        <v>0</v>
      </c>
    </row>
    <row r="31" spans="1:14" s="14" customFormat="1" ht="15.75" x14ac:dyDescent="0.2">
      <c r="A31" s="54" t="s">
        <v>30</v>
      </c>
      <c r="B31" s="64" t="s">
        <v>28</v>
      </c>
      <c r="C31" s="64" t="s">
        <v>10</v>
      </c>
      <c r="D31" s="55">
        <f t="shared" si="0"/>
        <v>456211.74</v>
      </c>
      <c r="E31" s="55">
        <f>E32+E33</f>
        <v>186352.44</v>
      </c>
      <c r="F31" s="55">
        <f>F32+F33</f>
        <v>269859.3</v>
      </c>
      <c r="G31" s="55">
        <f t="shared" ref="G31" si="4">H31+I31</f>
        <v>350220.5</v>
      </c>
      <c r="H31" s="55">
        <f>H32+H33</f>
        <v>350220.5</v>
      </c>
      <c r="I31" s="55">
        <f>I32+I33</f>
        <v>0</v>
      </c>
      <c r="J31" s="55">
        <f t="shared" ref="J31" si="5">K31+L31</f>
        <v>347912.5</v>
      </c>
      <c r="K31" s="55">
        <f>K32+K33</f>
        <v>347912.5</v>
      </c>
      <c r="L31" s="55">
        <f>L32+L33</f>
        <v>0</v>
      </c>
    </row>
    <row r="32" spans="1:14" ht="15.75" x14ac:dyDescent="0.2">
      <c r="A32" s="41" t="s">
        <v>31</v>
      </c>
      <c r="B32" s="40" t="s">
        <v>28</v>
      </c>
      <c r="C32" s="40" t="s">
        <v>9</v>
      </c>
      <c r="D32" s="52">
        <f>E32</f>
        <v>0</v>
      </c>
      <c r="E32" s="52">
        <v>0</v>
      </c>
      <c r="F32" s="52">
        <v>0</v>
      </c>
      <c r="G32" s="52">
        <v>6000</v>
      </c>
      <c r="H32" s="52">
        <v>6000</v>
      </c>
      <c r="I32" s="52">
        <v>0</v>
      </c>
      <c r="J32" s="52">
        <v>6000</v>
      </c>
      <c r="K32" s="52">
        <v>6000</v>
      </c>
      <c r="L32" s="52">
        <v>0</v>
      </c>
    </row>
    <row r="33" spans="1:12" ht="15.75" x14ac:dyDescent="0.2">
      <c r="A33" s="42" t="s">
        <v>33</v>
      </c>
      <c r="B33" s="40" t="s">
        <v>28</v>
      </c>
      <c r="C33" s="40" t="s">
        <v>14</v>
      </c>
      <c r="D33" s="52">
        <v>456211.74</v>
      </c>
      <c r="E33" s="53">
        <f>D33-F33</f>
        <v>186352.44</v>
      </c>
      <c r="F33" s="52">
        <v>269859.3</v>
      </c>
      <c r="G33" s="52">
        <v>344220.5</v>
      </c>
      <c r="H33" s="53">
        <v>344220.5</v>
      </c>
      <c r="I33" s="52">
        <v>0</v>
      </c>
      <c r="J33" s="52">
        <v>341912.5</v>
      </c>
      <c r="K33" s="60">
        <v>341912.5</v>
      </c>
      <c r="L33" s="52">
        <v>0</v>
      </c>
    </row>
    <row r="34" spans="1:12" s="14" customFormat="1" ht="15.75" x14ac:dyDescent="0.2">
      <c r="A34" s="56" t="s">
        <v>35</v>
      </c>
      <c r="B34" s="65" t="s">
        <v>18</v>
      </c>
      <c r="C34" s="65" t="s">
        <v>10</v>
      </c>
      <c r="D34" s="55">
        <f t="shared" ref="D34" si="6">E34+F34</f>
        <v>0</v>
      </c>
      <c r="E34" s="55">
        <f>E35</f>
        <v>0</v>
      </c>
      <c r="F34" s="55">
        <f>F35</f>
        <v>0</v>
      </c>
      <c r="G34" s="55">
        <f t="shared" ref="G34" si="7">H34+I34</f>
        <v>75900</v>
      </c>
      <c r="H34" s="55">
        <f>H35</f>
        <v>75900</v>
      </c>
      <c r="I34" s="55">
        <f>I35</f>
        <v>0</v>
      </c>
      <c r="J34" s="55">
        <f t="shared" ref="J34" si="8">K34+L34</f>
        <v>75900</v>
      </c>
      <c r="K34" s="55">
        <f>K35</f>
        <v>75900</v>
      </c>
      <c r="L34" s="55">
        <f>L35</f>
        <v>0</v>
      </c>
    </row>
    <row r="35" spans="1:12" ht="15.75" x14ac:dyDescent="0.2">
      <c r="A35" s="42" t="s">
        <v>96</v>
      </c>
      <c r="B35" s="40" t="s">
        <v>18</v>
      </c>
      <c r="C35" s="40" t="s">
        <v>18</v>
      </c>
      <c r="D35" s="52">
        <f>E35</f>
        <v>0</v>
      </c>
      <c r="E35" s="53">
        <v>0</v>
      </c>
      <c r="F35" s="52">
        <v>0</v>
      </c>
      <c r="G35" s="52">
        <v>75900</v>
      </c>
      <c r="H35" s="53">
        <v>75900</v>
      </c>
      <c r="I35" s="52">
        <v>0</v>
      </c>
      <c r="J35" s="52">
        <v>75900</v>
      </c>
      <c r="K35" s="60">
        <v>75900</v>
      </c>
      <c r="L35" s="52">
        <v>0</v>
      </c>
    </row>
    <row r="36" spans="1:12" s="14" customFormat="1" ht="15.75" x14ac:dyDescent="0.2">
      <c r="A36" s="54" t="s">
        <v>76</v>
      </c>
      <c r="B36" s="64" t="s">
        <v>42</v>
      </c>
      <c r="C36" s="64" t="s">
        <v>10</v>
      </c>
      <c r="D36" s="55">
        <f t="shared" si="0"/>
        <v>4866129.79</v>
      </c>
      <c r="E36" s="55">
        <f>E37</f>
        <v>1389877.95</v>
      </c>
      <c r="F36" s="55">
        <f>F37</f>
        <v>3476251.84</v>
      </c>
      <c r="G36" s="55">
        <f t="shared" si="2"/>
        <v>82500</v>
      </c>
      <c r="H36" s="55">
        <f>H37</f>
        <v>82500</v>
      </c>
      <c r="I36" s="55">
        <f>I37</f>
        <v>0</v>
      </c>
      <c r="J36" s="55">
        <f t="shared" si="3"/>
        <v>82500</v>
      </c>
      <c r="K36" s="55">
        <f>K37</f>
        <v>82500</v>
      </c>
      <c r="L36" s="55">
        <f>L37</f>
        <v>0</v>
      </c>
    </row>
    <row r="37" spans="1:12" ht="15.75" x14ac:dyDescent="0.2">
      <c r="A37" s="41" t="s">
        <v>43</v>
      </c>
      <c r="B37" s="40" t="s">
        <v>42</v>
      </c>
      <c r="C37" s="40" t="s">
        <v>9</v>
      </c>
      <c r="D37" s="52">
        <v>4866129.79</v>
      </c>
      <c r="E37" s="53">
        <f>D37-F37</f>
        <v>1389877.95</v>
      </c>
      <c r="F37" s="52">
        <v>3476251.84</v>
      </c>
      <c r="G37" s="52">
        <v>82500</v>
      </c>
      <c r="H37" s="53">
        <v>82500</v>
      </c>
      <c r="I37" s="52">
        <v>0</v>
      </c>
      <c r="J37" s="52">
        <v>82500</v>
      </c>
      <c r="K37" s="53">
        <v>82500</v>
      </c>
      <c r="L37" s="52">
        <v>0</v>
      </c>
    </row>
    <row r="38" spans="1:12" s="14" customFormat="1" ht="15.75" customHeight="1" x14ac:dyDescent="0.2">
      <c r="A38" s="54" t="s">
        <v>52</v>
      </c>
      <c r="B38" s="64" t="s">
        <v>51</v>
      </c>
      <c r="C38" s="64" t="s">
        <v>10</v>
      </c>
      <c r="D38" s="55">
        <f t="shared" si="0"/>
        <v>30744</v>
      </c>
      <c r="E38" s="55">
        <f>E39</f>
        <v>30744</v>
      </c>
      <c r="F38" s="55">
        <f>F39</f>
        <v>0</v>
      </c>
      <c r="G38" s="55">
        <f t="shared" si="2"/>
        <v>30744</v>
      </c>
      <c r="H38" s="55">
        <f>H39</f>
        <v>30744</v>
      </c>
      <c r="I38" s="55">
        <f>I39</f>
        <v>0</v>
      </c>
      <c r="J38" s="55">
        <f t="shared" si="3"/>
        <v>30744</v>
      </c>
      <c r="K38" s="55">
        <f>K39</f>
        <v>30744</v>
      </c>
      <c r="L38" s="55">
        <f>L39</f>
        <v>0</v>
      </c>
    </row>
    <row r="39" spans="1:12" ht="15.75" customHeight="1" x14ac:dyDescent="0.2">
      <c r="A39" s="41" t="s">
        <v>53</v>
      </c>
      <c r="B39" s="40" t="s">
        <v>51</v>
      </c>
      <c r="C39" s="40" t="s">
        <v>9</v>
      </c>
      <c r="D39" s="52">
        <v>30744</v>
      </c>
      <c r="E39" s="53">
        <v>30744</v>
      </c>
      <c r="F39" s="52">
        <v>0</v>
      </c>
      <c r="G39" s="52">
        <v>30744</v>
      </c>
      <c r="H39" s="53">
        <v>30744</v>
      </c>
      <c r="I39" s="52">
        <v>0</v>
      </c>
      <c r="J39" s="52">
        <v>30744</v>
      </c>
      <c r="K39" s="53">
        <v>30744</v>
      </c>
      <c r="L39" s="52">
        <v>0</v>
      </c>
    </row>
    <row r="40" spans="1:12" s="14" customFormat="1" ht="15.75" x14ac:dyDescent="0.25">
      <c r="A40" s="59" t="s">
        <v>49</v>
      </c>
      <c r="B40" s="58" t="s">
        <v>20</v>
      </c>
      <c r="C40" s="64" t="s">
        <v>10</v>
      </c>
      <c r="D40" s="55">
        <f t="shared" si="0"/>
        <v>10000</v>
      </c>
      <c r="E40" s="55">
        <f>E41</f>
        <v>10000</v>
      </c>
      <c r="F40" s="55">
        <f>F41</f>
        <v>0</v>
      </c>
      <c r="G40" s="55">
        <f t="shared" si="2"/>
        <v>10000</v>
      </c>
      <c r="H40" s="55">
        <f>H41</f>
        <v>10000</v>
      </c>
      <c r="I40" s="55">
        <f>I41</f>
        <v>0</v>
      </c>
      <c r="J40" s="55">
        <f t="shared" si="3"/>
        <v>10000</v>
      </c>
      <c r="K40" s="55">
        <f>K41</f>
        <v>10000</v>
      </c>
      <c r="L40" s="55">
        <f>L41</f>
        <v>0</v>
      </c>
    </row>
    <row r="41" spans="1:12" ht="15.75" x14ac:dyDescent="0.25">
      <c r="A41" s="44" t="s">
        <v>75</v>
      </c>
      <c r="B41" s="39" t="s">
        <v>20</v>
      </c>
      <c r="C41" s="40" t="s">
        <v>9</v>
      </c>
      <c r="D41" s="52">
        <v>10000</v>
      </c>
      <c r="E41" s="53">
        <f>6500+3500</f>
        <v>10000</v>
      </c>
      <c r="F41" s="52">
        <v>0</v>
      </c>
      <c r="G41" s="52">
        <v>10000</v>
      </c>
      <c r="H41" s="53">
        <v>10000</v>
      </c>
      <c r="I41" s="52">
        <v>0</v>
      </c>
      <c r="J41" s="52">
        <v>10000</v>
      </c>
      <c r="K41" s="53">
        <v>10000</v>
      </c>
      <c r="L41" s="52">
        <v>0</v>
      </c>
    </row>
    <row r="42" spans="1:12" s="14" customFormat="1" ht="15.75" x14ac:dyDescent="0.2">
      <c r="A42" s="54" t="s">
        <v>60</v>
      </c>
      <c r="B42" s="70"/>
      <c r="C42" s="70"/>
      <c r="D42" s="55">
        <f t="shared" si="0"/>
        <v>20088462.170000002</v>
      </c>
      <c r="E42" s="55">
        <f>E18+E24+E26+E28+E31+E34+E36+E38+E40</f>
        <v>12229447.43</v>
      </c>
      <c r="F42" s="55">
        <f>F18+F24+F26+F28+F31+F34+F36+F38+F40</f>
        <v>7859014.7400000002</v>
      </c>
      <c r="G42" s="55">
        <f t="shared" ref="G42" si="9">H42+I42</f>
        <v>7852204.0199999996</v>
      </c>
      <c r="H42" s="55">
        <f>H18+H24+H26+H28+H31+H34+H36+H38+H40</f>
        <v>7685556.0199999996</v>
      </c>
      <c r="I42" s="55">
        <f>I18+I24+I26+I28+I31+I34+I36+I38+I40</f>
        <v>166648</v>
      </c>
      <c r="J42" s="55">
        <f t="shared" ref="J42" si="10">K42+L42</f>
        <v>7723218.5700000003</v>
      </c>
      <c r="K42" s="55">
        <f>K18+K24+K26+K28+K31+K34+K36+K38+K40</f>
        <v>7550501.5700000003</v>
      </c>
      <c r="L42" s="55">
        <f>L18+L24+L26+L28+L31+L34+L36+L38+L40</f>
        <v>172717</v>
      </c>
    </row>
    <row r="43" spans="1:12" x14ac:dyDescent="0.2">
      <c r="B43" s="36"/>
      <c r="C43" s="36"/>
      <c r="D43" s="61"/>
      <c r="E43" s="62"/>
      <c r="F43" s="62"/>
      <c r="G43" s="62"/>
      <c r="H43" s="62"/>
      <c r="I43" s="62"/>
      <c r="J43" s="62"/>
      <c r="K43" s="62"/>
      <c r="L43" s="62"/>
    </row>
    <row r="44" spans="1:12" x14ac:dyDescent="0.2">
      <c r="B44" s="36"/>
      <c r="C44" s="49"/>
      <c r="D44" s="49"/>
      <c r="E44" s="49"/>
      <c r="F44" s="49"/>
      <c r="G44" s="49"/>
      <c r="H44" s="49"/>
      <c r="I44" s="49"/>
      <c r="J44" s="49"/>
      <c r="K44" s="50"/>
      <c r="L44" s="50"/>
    </row>
    <row r="45" spans="1:12" x14ac:dyDescent="0.2">
      <c r="B45" s="36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46" spans="1:12" x14ac:dyDescent="0.2">
      <c r="B46" s="36"/>
      <c r="C46" s="49"/>
      <c r="D46" s="61"/>
      <c r="E46" s="61"/>
      <c r="F46" s="61"/>
      <c r="G46" s="61"/>
      <c r="H46" s="61"/>
      <c r="I46" s="61"/>
      <c r="J46" s="61"/>
      <c r="K46" s="61"/>
      <c r="L46" s="62"/>
    </row>
    <row r="47" spans="1:12" x14ac:dyDescent="0.2">
      <c r="B47" s="36"/>
      <c r="C47" s="49"/>
      <c r="D47" s="49"/>
      <c r="E47" s="50"/>
      <c r="F47" s="50"/>
      <c r="G47" s="50"/>
      <c r="H47" s="50"/>
      <c r="I47" s="50"/>
      <c r="J47" s="62"/>
      <c r="K47" s="62"/>
      <c r="L47" s="62"/>
    </row>
    <row r="48" spans="1:12" x14ac:dyDescent="0.2">
      <c r="B48" s="36"/>
      <c r="C48" s="49"/>
      <c r="D48" s="49"/>
      <c r="E48" s="50"/>
      <c r="F48" s="50"/>
      <c r="G48" s="50"/>
      <c r="H48" s="50"/>
      <c r="I48" s="50"/>
      <c r="J48" s="50"/>
      <c r="K48" s="50"/>
    </row>
    <row r="49" spans="2:12" x14ac:dyDescent="0.2">
      <c r="B49" s="36"/>
      <c r="C49" s="36"/>
      <c r="D49" s="63"/>
      <c r="E49" s="47"/>
      <c r="F49" s="47"/>
    </row>
    <row r="50" spans="2:12" x14ac:dyDescent="0.2">
      <c r="B50" s="36"/>
      <c r="C50" s="36"/>
      <c r="D50" s="63"/>
      <c r="E50" s="63"/>
      <c r="F50" s="63"/>
      <c r="G50" s="63"/>
      <c r="H50" s="63"/>
      <c r="I50" s="63"/>
      <c r="J50" s="63"/>
      <c r="K50" s="63"/>
      <c r="L50" s="63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A10:L11"/>
    <mergeCell ref="A12:A16"/>
    <mergeCell ref="B12:C14"/>
    <mergeCell ref="D12:F12"/>
    <mergeCell ref="G12:I12"/>
    <mergeCell ref="J12:L12"/>
    <mergeCell ref="D13:D16"/>
    <mergeCell ref="E13:F13"/>
    <mergeCell ref="G13:G16"/>
    <mergeCell ref="H13:I13"/>
    <mergeCell ref="B15:B16"/>
    <mergeCell ref="C15:C16"/>
    <mergeCell ref="B42:C42"/>
    <mergeCell ref="J13:J16"/>
    <mergeCell ref="K13:L13"/>
    <mergeCell ref="E14:E16"/>
    <mergeCell ref="F14:F16"/>
    <mergeCell ref="H14:H16"/>
    <mergeCell ref="I14:I16"/>
    <mergeCell ref="K14:K16"/>
    <mergeCell ref="L14:L16"/>
  </mergeCells>
  <printOptions horizontalCentered="1"/>
  <pageMargins left="0.98425196850393704" right="0.59055118110236227" top="0.59055118110236227" bottom="0.59055118110236227" header="0" footer="0"/>
  <pageSetup paperSize="9" scale="5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7" t="s">
        <v>72</v>
      </c>
      <c r="B7" s="77"/>
      <c r="C7" s="77"/>
      <c r="D7" s="77"/>
      <c r="E7" s="77"/>
      <c r="F7" s="77"/>
    </row>
    <row r="8" spans="1:11" ht="39.75" customHeight="1" x14ac:dyDescent="0.2">
      <c r="A8" s="77"/>
      <c r="B8" s="77"/>
      <c r="C8" s="77"/>
      <c r="D8" s="77"/>
      <c r="E8" s="77"/>
      <c r="F8" s="77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9" t="s">
        <v>1</v>
      </c>
      <c r="B10" s="79" t="s">
        <v>2</v>
      </c>
      <c r="C10" s="78" t="s">
        <v>3</v>
      </c>
      <c r="D10" s="78" t="s">
        <v>4</v>
      </c>
      <c r="E10" s="79" t="s">
        <v>5</v>
      </c>
      <c r="F10" s="79"/>
    </row>
    <row r="11" spans="1:11" x14ac:dyDescent="0.2">
      <c r="A11" s="79"/>
      <c r="B11" s="79"/>
      <c r="C11" s="78"/>
      <c r="D11" s="78"/>
      <c r="E11" s="79"/>
      <c r="F11" s="79"/>
    </row>
    <row r="12" spans="1:11" ht="51" x14ac:dyDescent="0.2">
      <c r="A12" s="79"/>
      <c r="B12" s="79"/>
      <c r="C12" s="78"/>
      <c r="D12" s="78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2023-11-07T09:53:53Z</dcterms:modified>
</cp:coreProperties>
</file>