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3 год\Решение о бюджете №   от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4'!$A$20:$BD$127</definedName>
    <definedName name="_xlnm.Print_Titles" localSheetId="0">'приложение 4'!$A:$L,'приложение 4'!$20:$20</definedName>
    <definedName name="_xlnm.Print_Area" localSheetId="0">'приложение 4'!$A$1:$S$127</definedName>
  </definedNames>
  <calcPr calcId="152511"/>
</workbook>
</file>

<file path=xl/calcChain.xml><?xml version="1.0" encoding="utf-8"?>
<calcChain xmlns="http://schemas.openxmlformats.org/spreadsheetml/2006/main">
  <c r="K65" i="4" l="1"/>
  <c r="K66" i="4" l="1"/>
  <c r="J101" i="4" l="1"/>
  <c r="K101" i="4"/>
  <c r="J102" i="4"/>
  <c r="J103" i="4"/>
  <c r="J67" i="4"/>
  <c r="J61" i="4"/>
  <c r="J90" i="4" l="1"/>
  <c r="J89" i="4"/>
  <c r="J91" i="4"/>
  <c r="K93" i="4"/>
  <c r="J93" i="4" s="1"/>
  <c r="J92" i="4" s="1"/>
  <c r="J94" i="4"/>
  <c r="K92" i="4" l="1"/>
  <c r="J62" i="4"/>
  <c r="K37" i="4" l="1"/>
  <c r="J42" i="4" l="1"/>
  <c r="K41" i="4"/>
  <c r="J41" i="4" s="1"/>
  <c r="J36" i="4" l="1"/>
  <c r="L32" i="4" l="1"/>
  <c r="K36" i="4"/>
  <c r="L88" i="4"/>
  <c r="L33" i="4" l="1"/>
  <c r="L111" i="4"/>
  <c r="K46" i="4" l="1"/>
  <c r="K60" i="4" l="1"/>
  <c r="K33" i="4" l="1"/>
  <c r="P118" i="4" l="1"/>
  <c r="M118" i="4"/>
  <c r="J118" i="4"/>
  <c r="R117" i="4"/>
  <c r="R116" i="4" s="1"/>
  <c r="Q117" i="4"/>
  <c r="O117" i="4"/>
  <c r="O116" i="4" s="1"/>
  <c r="N117" i="4"/>
  <c r="N116" i="4" s="1"/>
  <c r="J117" i="4"/>
  <c r="P115" i="4"/>
  <c r="M115" i="4"/>
  <c r="J115" i="4"/>
  <c r="R114" i="4"/>
  <c r="Q114" i="4"/>
  <c r="Q113" i="4" s="1"/>
  <c r="O114" i="4"/>
  <c r="O113" i="4" s="1"/>
  <c r="N114" i="4"/>
  <c r="J114" i="4"/>
  <c r="J113" i="4"/>
  <c r="P114" i="4" l="1"/>
  <c r="M114" i="4"/>
  <c r="M116" i="4"/>
  <c r="P117" i="4"/>
  <c r="M117" i="4"/>
  <c r="N113" i="4"/>
  <c r="R113" i="4"/>
  <c r="Q116" i="4"/>
  <c r="P116" i="4" s="1"/>
  <c r="P113" i="4" l="1"/>
  <c r="M113" i="4"/>
  <c r="Q65" i="4"/>
  <c r="P26" i="4" l="1"/>
  <c r="M26" i="4"/>
  <c r="J26" i="4"/>
  <c r="P100" i="4"/>
  <c r="M100" i="4"/>
  <c r="J100" i="4"/>
  <c r="P97" i="4" l="1"/>
  <c r="M97" i="4"/>
  <c r="J97" i="4"/>
  <c r="R96" i="4"/>
  <c r="R95" i="4" s="1"/>
  <c r="Q96" i="4"/>
  <c r="O96" i="4"/>
  <c r="N96" i="4"/>
  <c r="N95" i="4" s="1"/>
  <c r="L96" i="4"/>
  <c r="L95" i="4" s="1"/>
  <c r="K96" i="4"/>
  <c r="P96" i="4" l="1"/>
  <c r="Q95" i="4"/>
  <c r="P95" i="4" s="1"/>
  <c r="M96" i="4"/>
  <c r="J96" i="4"/>
  <c r="K95" i="4"/>
  <c r="O95" i="4"/>
  <c r="M95" i="4" s="1"/>
  <c r="P75" i="4"/>
  <c r="M75" i="4"/>
  <c r="J75" i="4"/>
  <c r="R74" i="4"/>
  <c r="R73" i="4" s="1"/>
  <c r="Q74" i="4"/>
  <c r="O74" i="4"/>
  <c r="O73" i="4" s="1"/>
  <c r="N74" i="4"/>
  <c r="N73" i="4" s="1"/>
  <c r="L74" i="4"/>
  <c r="L73" i="4" s="1"/>
  <c r="K74" i="4"/>
  <c r="J95" i="4" l="1"/>
  <c r="P74" i="4"/>
  <c r="M73" i="4"/>
  <c r="J74" i="4"/>
  <c r="M74" i="4"/>
  <c r="K73" i="4"/>
  <c r="J73" i="4" s="1"/>
  <c r="Q73" i="4"/>
  <c r="P73" i="4" s="1"/>
  <c r="P54" i="4"/>
  <c r="M54" i="4"/>
  <c r="J54" i="4"/>
  <c r="R53" i="4"/>
  <c r="R52" i="4" s="1"/>
  <c r="R51" i="4" s="1"/>
  <c r="Q53" i="4"/>
  <c r="O53" i="4"/>
  <c r="O52" i="4" s="1"/>
  <c r="O51" i="4" s="1"/>
  <c r="N53" i="4"/>
  <c r="N52" i="4" s="1"/>
  <c r="L53" i="4"/>
  <c r="L52" i="4" s="1"/>
  <c r="L51" i="4" s="1"/>
  <c r="K53" i="4"/>
  <c r="R24" i="4"/>
  <c r="O24" i="4"/>
  <c r="L24" i="4"/>
  <c r="M52" i="4" l="1"/>
  <c r="M53" i="4"/>
  <c r="J53" i="4"/>
  <c r="P53" i="4"/>
  <c r="Q52" i="4"/>
  <c r="N51" i="4"/>
  <c r="M51" i="4" s="1"/>
  <c r="K52" i="4"/>
  <c r="P52" i="4" l="1"/>
  <c r="Q51" i="4"/>
  <c r="P51" i="4" s="1"/>
  <c r="J52" i="4"/>
  <c r="K51" i="4"/>
  <c r="J51" i="4" l="1"/>
  <c r="P86" i="4"/>
  <c r="M86" i="4"/>
  <c r="J86" i="4"/>
  <c r="P69" i="4"/>
  <c r="M69" i="4"/>
  <c r="J69" i="4"/>
  <c r="P67" i="4"/>
  <c r="M67" i="4"/>
  <c r="P65" i="4"/>
  <c r="M65" i="4"/>
  <c r="J65" i="4"/>
  <c r="P62" i="4"/>
  <c r="M62" i="4"/>
  <c r="P59" i="4"/>
  <c r="M59" i="4"/>
  <c r="J59" i="4"/>
  <c r="P50" i="4"/>
  <c r="M50" i="4"/>
  <c r="J50" i="4"/>
  <c r="P46" i="4"/>
  <c r="M46" i="4"/>
  <c r="J46" i="4"/>
  <c r="P40" i="4"/>
  <c r="M40" i="4"/>
  <c r="J40" i="4"/>
  <c r="R28" i="4" l="1"/>
  <c r="R27" i="4" s="1"/>
  <c r="O28" i="4"/>
  <c r="L28" i="4"/>
  <c r="L27" i="4" s="1"/>
  <c r="P30" i="4"/>
  <c r="M30" i="4"/>
  <c r="K29" i="4"/>
  <c r="K28" i="4" s="1"/>
  <c r="K27" i="4" s="1"/>
  <c r="J30" i="4"/>
  <c r="Q29" i="4"/>
  <c r="P29" i="4" s="1"/>
  <c r="N29" i="4"/>
  <c r="N28" i="4" s="1"/>
  <c r="N27" i="4" s="1"/>
  <c r="M29" i="4" l="1"/>
  <c r="Q28" i="4"/>
  <c r="P28" i="4" s="1"/>
  <c r="M28" i="4"/>
  <c r="O27" i="4"/>
  <c r="M27" i="4" s="1"/>
  <c r="J29" i="4"/>
  <c r="Q27" i="4" l="1"/>
  <c r="P27" i="4" s="1"/>
  <c r="J28" i="4"/>
  <c r="J27" i="4"/>
  <c r="P72" i="4"/>
  <c r="M72" i="4"/>
  <c r="J72" i="4"/>
  <c r="P78" i="4"/>
  <c r="M78" i="4"/>
  <c r="J78" i="4"/>
  <c r="P83" i="4"/>
  <c r="M83" i="4"/>
  <c r="J83" i="4"/>
  <c r="M81" i="4" l="1"/>
  <c r="J81" i="4"/>
  <c r="P81" i="4"/>
  <c r="Q121" i="4" l="1"/>
  <c r="Q120" i="4" s="1"/>
  <c r="M122" i="4"/>
  <c r="J122" i="4"/>
  <c r="R121" i="4"/>
  <c r="R120" i="4" s="1"/>
  <c r="R119" i="4" s="1"/>
  <c r="R112" i="4" s="1"/>
  <c r="O121" i="4"/>
  <c r="O120" i="4" s="1"/>
  <c r="O119" i="4" s="1"/>
  <c r="O112" i="4" s="1"/>
  <c r="N121" i="4"/>
  <c r="L121" i="4"/>
  <c r="L120" i="4" s="1"/>
  <c r="L119" i="4" s="1"/>
  <c r="K121" i="4"/>
  <c r="K120" i="4" s="1"/>
  <c r="R60" i="4"/>
  <c r="Q60" i="4"/>
  <c r="O60" i="4"/>
  <c r="N60" i="4"/>
  <c r="L60" i="4"/>
  <c r="J60" i="4" s="1"/>
  <c r="P122" i="4" l="1"/>
  <c r="P60" i="4"/>
  <c r="M121" i="4"/>
  <c r="M60" i="4"/>
  <c r="J120" i="4"/>
  <c r="P121" i="4"/>
  <c r="P120" i="4"/>
  <c r="J121" i="4"/>
  <c r="Q119" i="4"/>
  <c r="Q112" i="4" s="1"/>
  <c r="P112" i="4" s="1"/>
  <c r="K119" i="4"/>
  <c r="N120" i="4"/>
  <c r="P119" i="4" l="1"/>
  <c r="J119" i="4"/>
  <c r="M120" i="4"/>
  <c r="N119" i="4"/>
  <c r="N112" i="4" s="1"/>
  <c r="M112" i="4" s="1"/>
  <c r="M119" i="4" l="1"/>
  <c r="P126" i="4"/>
  <c r="M126" i="4"/>
  <c r="J126" i="4"/>
  <c r="R125" i="4"/>
  <c r="R124" i="4" s="1"/>
  <c r="R123" i="4" s="1"/>
  <c r="R111" i="4" s="1"/>
  <c r="Q125" i="4"/>
  <c r="Q124" i="4" s="1"/>
  <c r="Q123" i="4" s="1"/>
  <c r="Q111" i="4" s="1"/>
  <c r="O125" i="4"/>
  <c r="O124" i="4" s="1"/>
  <c r="O123" i="4" s="1"/>
  <c r="O111" i="4" s="1"/>
  <c r="N125" i="4"/>
  <c r="L125" i="4"/>
  <c r="L124" i="4" s="1"/>
  <c r="L123" i="4" s="1"/>
  <c r="K125" i="4"/>
  <c r="R99" i="4"/>
  <c r="R98" i="4" s="1"/>
  <c r="R88" i="4" s="1"/>
  <c r="Q99" i="4"/>
  <c r="O99" i="4"/>
  <c r="O98" i="4" s="1"/>
  <c r="O88" i="4" s="1"/>
  <c r="N99" i="4"/>
  <c r="L99" i="4"/>
  <c r="L98" i="4" s="1"/>
  <c r="K99" i="4"/>
  <c r="R85" i="4"/>
  <c r="R84" i="4" s="1"/>
  <c r="Q85" i="4"/>
  <c r="Q84" i="4" s="1"/>
  <c r="O85" i="4"/>
  <c r="O84" i="4" s="1"/>
  <c r="N85" i="4"/>
  <c r="N84" i="4" s="1"/>
  <c r="L85" i="4"/>
  <c r="L84" i="4" s="1"/>
  <c r="K85" i="4"/>
  <c r="K84" i="4" s="1"/>
  <c r="R82" i="4"/>
  <c r="Q82" i="4"/>
  <c r="O82" i="4"/>
  <c r="N82" i="4"/>
  <c r="L82" i="4"/>
  <c r="K82" i="4"/>
  <c r="R80" i="4"/>
  <c r="Q80" i="4"/>
  <c r="O80" i="4"/>
  <c r="N80" i="4"/>
  <c r="L80" i="4"/>
  <c r="K80" i="4"/>
  <c r="R77" i="4"/>
  <c r="R76" i="4" s="1"/>
  <c r="Q77" i="4"/>
  <c r="Q76" i="4" s="1"/>
  <c r="O77" i="4"/>
  <c r="O76" i="4" s="1"/>
  <c r="N77" i="4"/>
  <c r="L77" i="4"/>
  <c r="L76" i="4" s="1"/>
  <c r="K77" i="4"/>
  <c r="K76" i="4" s="1"/>
  <c r="R71" i="4"/>
  <c r="R70" i="4" s="1"/>
  <c r="Q71" i="4"/>
  <c r="O71" i="4"/>
  <c r="O70" i="4" s="1"/>
  <c r="N71" i="4"/>
  <c r="N70" i="4" s="1"/>
  <c r="L71" i="4"/>
  <c r="L70" i="4" s="1"/>
  <c r="K71" i="4"/>
  <c r="R68" i="4"/>
  <c r="Q68" i="4"/>
  <c r="O68" i="4"/>
  <c r="N68" i="4"/>
  <c r="L68" i="4"/>
  <c r="K68" i="4"/>
  <c r="R66" i="4"/>
  <c r="Q66" i="4"/>
  <c r="O66" i="4"/>
  <c r="N66" i="4"/>
  <c r="L66" i="4"/>
  <c r="R64" i="4"/>
  <c r="Q64" i="4"/>
  <c r="O64" i="4"/>
  <c r="N64" i="4"/>
  <c r="L64" i="4"/>
  <c r="K64" i="4"/>
  <c r="R58" i="4"/>
  <c r="R57" i="4" s="1"/>
  <c r="Q58" i="4"/>
  <c r="Q57" i="4" s="1"/>
  <c r="O58" i="4"/>
  <c r="O57" i="4" s="1"/>
  <c r="N58" i="4"/>
  <c r="N57" i="4" s="1"/>
  <c r="L58" i="4"/>
  <c r="L57" i="4" s="1"/>
  <c r="K58" i="4"/>
  <c r="K57" i="4" s="1"/>
  <c r="R49" i="4"/>
  <c r="R48" i="4" s="1"/>
  <c r="R47" i="4" s="1"/>
  <c r="Q49" i="4"/>
  <c r="Q48" i="4" s="1"/>
  <c r="O49" i="4"/>
  <c r="O48" i="4" s="1"/>
  <c r="O47" i="4" s="1"/>
  <c r="N49" i="4"/>
  <c r="L49" i="4"/>
  <c r="L48" i="4" s="1"/>
  <c r="L47" i="4" s="1"/>
  <c r="K49" i="4"/>
  <c r="K48" i="4" s="1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R39" i="4"/>
  <c r="R38" i="4" s="1"/>
  <c r="R32" i="4" s="1"/>
  <c r="Q39" i="4"/>
  <c r="Q38" i="4" s="1"/>
  <c r="Q32" i="4" s="1"/>
  <c r="O39" i="4"/>
  <c r="O38" i="4" s="1"/>
  <c r="O32" i="4" s="1"/>
  <c r="N39" i="4"/>
  <c r="L39" i="4"/>
  <c r="L38" i="4" s="1"/>
  <c r="K39" i="4"/>
  <c r="K38" i="4" s="1"/>
  <c r="Q25" i="4"/>
  <c r="Q24" i="4" s="1"/>
  <c r="P24" i="4" s="1"/>
  <c r="N25" i="4"/>
  <c r="N24" i="4" s="1"/>
  <c r="M24" i="4" s="1"/>
  <c r="K25" i="4"/>
  <c r="K24" i="4" s="1"/>
  <c r="R23" i="4"/>
  <c r="R22" i="4" s="1"/>
  <c r="L23" i="4"/>
  <c r="L22" i="4" s="1"/>
  <c r="K79" i="4" l="1"/>
  <c r="L31" i="4"/>
  <c r="K32" i="4"/>
  <c r="K63" i="4"/>
  <c r="P111" i="4"/>
  <c r="P84" i="4"/>
  <c r="O79" i="4"/>
  <c r="Q79" i="4"/>
  <c r="M57" i="4"/>
  <c r="M84" i="4"/>
  <c r="L79" i="4"/>
  <c r="R79" i="4"/>
  <c r="N79" i="4"/>
  <c r="P57" i="4"/>
  <c r="P32" i="4"/>
  <c r="R31" i="4"/>
  <c r="O31" i="4"/>
  <c r="L87" i="4"/>
  <c r="R87" i="4"/>
  <c r="O87" i="4"/>
  <c r="J25" i="4"/>
  <c r="P123" i="4"/>
  <c r="M25" i="4"/>
  <c r="P66" i="4"/>
  <c r="J125" i="4"/>
  <c r="P85" i="4"/>
  <c r="O63" i="4"/>
  <c r="P68" i="4"/>
  <c r="J39" i="4"/>
  <c r="M125" i="4"/>
  <c r="M49" i="4"/>
  <c r="Q63" i="4"/>
  <c r="K23" i="4"/>
  <c r="K22" i="4" s="1"/>
  <c r="M64" i="4"/>
  <c r="M70" i="4"/>
  <c r="M82" i="4"/>
  <c r="J38" i="4"/>
  <c r="K124" i="4"/>
  <c r="J44" i="4"/>
  <c r="P45" i="4"/>
  <c r="J58" i="4"/>
  <c r="P58" i="4"/>
  <c r="R63" i="4"/>
  <c r="M68" i="4"/>
  <c r="J77" i="4"/>
  <c r="P82" i="4"/>
  <c r="M99" i="4"/>
  <c r="P25" i="4"/>
  <c r="M58" i="4"/>
  <c r="M66" i="4"/>
  <c r="J76" i="4"/>
  <c r="M77" i="4"/>
  <c r="J80" i="4"/>
  <c r="P80" i="4"/>
  <c r="J84" i="4"/>
  <c r="J99" i="4"/>
  <c r="J66" i="4"/>
  <c r="P64" i="4"/>
  <c r="M45" i="4"/>
  <c r="J48" i="4"/>
  <c r="L63" i="4"/>
  <c r="J68" i="4"/>
  <c r="J71" i="4"/>
  <c r="P71" i="4"/>
  <c r="M85" i="4"/>
  <c r="P99" i="4"/>
  <c r="J82" i="4"/>
  <c r="N98" i="4"/>
  <c r="N88" i="4" s="1"/>
  <c r="M88" i="4" s="1"/>
  <c r="J49" i="4"/>
  <c r="M80" i="4"/>
  <c r="O23" i="4"/>
  <c r="O22" i="4" s="1"/>
  <c r="P44" i="4"/>
  <c r="P48" i="4"/>
  <c r="P38" i="4"/>
  <c r="P76" i="4"/>
  <c r="P124" i="4"/>
  <c r="Q23" i="4"/>
  <c r="Q22" i="4" s="1"/>
  <c r="P22" i="4" s="1"/>
  <c r="M39" i="4"/>
  <c r="N38" i="4"/>
  <c r="N32" i="4" s="1"/>
  <c r="K43" i="4"/>
  <c r="J43" i="4" s="1"/>
  <c r="N44" i="4"/>
  <c r="Q47" i="4"/>
  <c r="P47" i="4" s="1"/>
  <c r="J57" i="4"/>
  <c r="N63" i="4"/>
  <c r="Q70" i="4"/>
  <c r="P70" i="4" s="1"/>
  <c r="K98" i="4"/>
  <c r="K88" i="4" s="1"/>
  <c r="J88" i="4" s="1"/>
  <c r="P39" i="4"/>
  <c r="J45" i="4"/>
  <c r="P49" i="4"/>
  <c r="J64" i="4"/>
  <c r="M71" i="4"/>
  <c r="P77" i="4"/>
  <c r="J85" i="4"/>
  <c r="P125" i="4"/>
  <c r="Q43" i="4"/>
  <c r="K47" i="4"/>
  <c r="K31" i="4" s="1"/>
  <c r="N48" i="4"/>
  <c r="K70" i="4"/>
  <c r="J70" i="4" s="1"/>
  <c r="N76" i="4"/>
  <c r="M76" i="4" s="1"/>
  <c r="Q98" i="4"/>
  <c r="Q88" i="4" s="1"/>
  <c r="P88" i="4" s="1"/>
  <c r="N124" i="4"/>
  <c r="N123" i="4" s="1"/>
  <c r="N111" i="4" s="1"/>
  <c r="M111" i="4" s="1"/>
  <c r="J31" i="4" l="1"/>
  <c r="K56" i="4"/>
  <c r="K87" i="4"/>
  <c r="J87" i="4" s="1"/>
  <c r="L56" i="4"/>
  <c r="L55" i="4" s="1"/>
  <c r="L21" i="4" s="1"/>
  <c r="L127" i="4" s="1"/>
  <c r="J47" i="4"/>
  <c r="O56" i="4"/>
  <c r="O55" i="4" s="1"/>
  <c r="R56" i="4"/>
  <c r="R55" i="4" s="1"/>
  <c r="N56" i="4"/>
  <c r="Q56" i="4"/>
  <c r="M79" i="4"/>
  <c r="P79" i="4"/>
  <c r="Q31" i="4"/>
  <c r="P31" i="4" s="1"/>
  <c r="M32" i="4"/>
  <c r="M98" i="4"/>
  <c r="M63" i="4"/>
  <c r="N23" i="4"/>
  <c r="N22" i="4" s="1"/>
  <c r="M22" i="4" s="1"/>
  <c r="J63" i="4"/>
  <c r="J124" i="4"/>
  <c r="K123" i="4"/>
  <c r="K111" i="4" s="1"/>
  <c r="M123" i="4"/>
  <c r="J79" i="4"/>
  <c r="P63" i="4"/>
  <c r="J24" i="4"/>
  <c r="M48" i="4"/>
  <c r="N47" i="4"/>
  <c r="M47" i="4" s="1"/>
  <c r="M44" i="4"/>
  <c r="N43" i="4"/>
  <c r="M43" i="4" s="1"/>
  <c r="P23" i="4"/>
  <c r="J23" i="4"/>
  <c r="M124" i="4"/>
  <c r="P43" i="4"/>
  <c r="M38" i="4"/>
  <c r="J32" i="4"/>
  <c r="J98" i="4"/>
  <c r="P98" i="4"/>
  <c r="M56" i="4" l="1"/>
  <c r="P56" i="4"/>
  <c r="N31" i="4"/>
  <c r="M31" i="4" s="1"/>
  <c r="M23" i="4"/>
  <c r="J123" i="4"/>
  <c r="J111" i="4"/>
  <c r="N87" i="4"/>
  <c r="M87" i="4" s="1"/>
  <c r="R21" i="4"/>
  <c r="R127" i="4" s="1"/>
  <c r="Q87" i="4"/>
  <c r="P87" i="4" s="1"/>
  <c r="N55" i="4"/>
  <c r="M55" i="4" s="1"/>
  <c r="Q55" i="4"/>
  <c r="P55" i="4" s="1"/>
  <c r="J56" i="4"/>
  <c r="K55" i="4"/>
  <c r="O21" i="4"/>
  <c r="O127" i="4" s="1"/>
  <c r="J22" i="4"/>
  <c r="J55" i="4" l="1"/>
  <c r="K21" i="4"/>
  <c r="J21" i="4" s="1"/>
  <c r="N21" i="4"/>
  <c r="Q21" i="4"/>
  <c r="K127" i="4" l="1"/>
  <c r="Q127" i="4"/>
  <c r="P21" i="4"/>
  <c r="M21" i="4"/>
  <c r="N127" i="4"/>
  <c r="M127" i="4" l="1"/>
  <c r="J127" i="4"/>
  <c r="P127" i="4"/>
</calcChain>
</file>

<file path=xl/sharedStrings.xml><?xml version="1.0" encoding="utf-8"?>
<sst xmlns="http://schemas.openxmlformats.org/spreadsheetml/2006/main" count="840" uniqueCount="118">
  <si>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</si>
  <si>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</si>
  <si>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</si>
  <si>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</si>
  <si>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</si>
  <si>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</si>
  <si>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</si>
  <si>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</si>
  <si>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</si>
  <si>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</si>
  <si>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</si>
  <si>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</si>
  <si>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</si>
  <si>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</si>
  <si>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</si>
  <si>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</si>
  <si>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</si>
  <si>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</si>
  <si>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</si>
  <si>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</si>
  <si>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</si>
  <si>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</si>
  <si>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</si>
  <si>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</si>
  <si>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</si>
  <si>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</si>
  <si>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</si>
  <si>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</si>
  <si>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</si>
  <si>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</si>
  <si>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</si>
  <si>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</si>
  <si>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</si>
  <si>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</si>
  <si>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</si>
  <si>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</si>
  <si>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</si>
  <si>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</si>
  <si>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</si>
  <si>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</si>
  <si>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</si>
  <si>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</si>
  <si>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</si>
  <si>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</si>
  <si>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2023 год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</si>
  <si>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</si>
  <si>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</si>
  <si>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</si>
  <si>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</si>
  <si>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</si>
  <si>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</si>
  <si>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</si>
  <si>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</si>
  <si>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</si>
  <si>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</si>
  <si>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</si>
  <si>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</si>
  <si>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</si>
  <si>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</si>
  <si>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</si>
  <si>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</si>
  <si>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</si>
  <si>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</si>
  <si>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</si>
  <si>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</si>
  <si>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</si>
  <si>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</si>
  <si>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</si>
  <si>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</si>
  <si>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</si>
  <si>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</si>
  <si>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</si>
  <si>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</si>
  <si>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</si>
  <si>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</si>
  <si>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</si>
  <si>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</si>
  <si>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</si>
  <si>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</si>
  <si>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</si>
  <si>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</si>
  <si>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</si>
  <si>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</si>
  <si>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</si>
  <si>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</si>
  <si>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</si>
  <si>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</si>
  <si>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</si>
  <si>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</si>
  <si>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</si>
  <si>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</si>
  <si>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</si>
  <si>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на 2023 год и на плановый период 2024 и 2025 годов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</si>
  <si>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</si>
  <si>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</si>
  <si>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</si>
  <si>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</si>
  <si>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</si>
  <si>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</si>
  <si>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</si>
  <si>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</si>
  <si>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</si>
  <si>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</si>
  <si>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исполнение судебных актов</t>
  </si>
  <si>
    <t>830</t>
  </si>
  <si>
    <t>от 29.12.2022 № 44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</si>
  <si>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</si>
  <si>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</si>
  <si>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</si>
  <si>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</si>
  <si>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</si>
  <si>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</si>
  <si>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</si>
  <si>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</si>
  <si>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</si>
  <si>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S</t>
  </si>
  <si>
    <t>Организация ремонта автомобильных дорог местного значния</t>
  </si>
  <si>
    <t>от   09.11.2023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</si>
</sst>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;[Red]\-#,##0.00;0.00"/>
    <numFmt numFmtId="167" formatCode="000"/>
  </numFmts>
  <fonts count="1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8">
    <xf numFmtId="0" fontId="0" fillId="0" borderId="0" xfId="0"/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/>
    <xf numFmtId="49" fontId="2" fillId="0" borderId="0" xfId="1" applyNumberFormat="1" applyFont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4" fillId="0" borderId="3" xfId="2" applyFont="1" applyFill="1" applyBorder="1" applyAlignment="1" applyProtection="1">
      <alignment horizontal="center" vertical="center"/>
      <protection hidden="1"/>
    </xf>
    <xf numFmtId="0" fontId="2" fillId="2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1" fillId="0" borderId="0" xfId="1" applyFont="1"/>
    <xf numFmtId="0" fontId="11" fillId="2" borderId="0" xfId="1" applyFont="1" applyFill="1"/>
    <xf numFmtId="4" fontId="12" fillId="0" borderId="0" xfId="1" applyNumberFormat="1" applyFont="1" applyAlignment="1">
      <alignment horizontal="center"/>
    </xf>
    <xf numFmtId="49" fontId="11" fillId="0" borderId="0" xfId="1" applyNumberFormat="1" applyFont="1"/>
    <xf numFmtId="4" fontId="11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1" fillId="0" borderId="0" xfId="1" applyFont="1" applyFill="1"/>
    <xf numFmtId="165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/>
      <protection hidden="1"/>
    </xf>
    <xf numFmtId="165" fontId="10" fillId="0" borderId="0" xfId="1" applyNumberFormat="1" applyFont="1" applyBorder="1" applyProtection="1">
      <protection hidden="1"/>
    </xf>
    <xf numFmtId="165" fontId="11" fillId="0" borderId="0" xfId="1" applyNumberFormat="1" applyFont="1"/>
    <xf numFmtId="0" fontId="4" fillId="0" borderId="1" xfId="1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49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1" applyFont="1" applyFill="1"/>
    <xf numFmtId="49" fontId="4" fillId="0" borderId="1" xfId="11" applyNumberFormat="1" applyFont="1" applyFill="1" applyBorder="1" applyAlignment="1" applyProtection="1">
      <alignment horizontal="center" vertical="center"/>
      <protection hidden="1"/>
    </xf>
    <xf numFmtId="165" fontId="4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49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ont="1" applyFill="1"/>
    <xf numFmtId="0" fontId="2" fillId="4" borderId="0" xfId="1" applyFont="1" applyFill="1"/>
    <xf numFmtId="0" fontId="7" fillId="3" borderId="0" xfId="1" applyFont="1" applyFill="1"/>
    <xf numFmtId="0" fontId="4" fillId="0" borderId="1" xfId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0" xfId="0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 vertical="center"/>
      <protection hidden="1"/>
    </xf>
    <xf numFmtId="167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0" xfId="1" applyNumberFormat="1" applyFont="1" applyFill="1" applyProtection="1"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2" fillId="0" borderId="0" xfId="1" applyNumberFormat="1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Protection="1"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15" fillId="0" borderId="5" xfId="0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/>
    <xf numFmtId="0" fontId="4" fillId="0" borderId="0" xfId="79" applyFont="1" applyFill="1" applyAlignment="1">
      <alignment horizontal="left"/>
    </xf>
    <xf numFmtId="0" fontId="16" fillId="0" borderId="0" xfId="79" applyFont="1" applyFill="1"/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Fill="1" applyBorder="1" applyAlignment="1" applyProtection="1">
      <alignment horizontal="center" vertical="center"/>
      <protection hidden="1"/>
    </xf>
    <xf numFmtId="4" fontId="12" fillId="0" borderId="0" xfId="1" applyNumberFormat="1" applyFont="1" applyFill="1" applyAlignment="1">
      <alignment horizontal="center"/>
    </xf>
    <xf numFmtId="0" fontId="5" fillId="0" borderId="0" xfId="1" applyFont="1" applyFill="1" applyBorder="1" applyProtection="1">
      <protection hidden="1"/>
    </xf>
    <xf numFmtId="165" fontId="4" fillId="0" borderId="0" xfId="2" applyNumberFormat="1" applyFont="1" applyFill="1" applyBorder="1" applyAlignment="1" applyProtection="1">
      <alignment horizontal="right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39"/>
  <sheetViews>
    <sheetView showGridLines="0" tabSelected="1" view="pageBreakPreview" topLeftCell="A52" zoomScale="70" zoomScaleNormal="70" zoomScaleSheetLayoutView="70" workbookViewId="0">
      <selection activeCell="K64" sqref="K64"/>
    </sheetView>
  </sheetViews>
  <sheetFormatPr defaultRowHeight="12.75" x14ac:dyDescent="0.2"/>
  <cols>
    <col min="1" max="1" width="8.42578125" style="23" customWidth="1"/>
    <col min="2" max="2" width="60.140625" style="8" customWidth="1"/>
    <col min="3" max="3" width="5.140625" style="9" bestFit="1" customWidth="1"/>
    <col min="4" max="4" width="3.85546875" style="9" bestFit="1" customWidth="1"/>
    <col min="5" max="5" width="4.42578125" style="9" customWidth="1"/>
    <col min="6" max="6" width="3.85546875" style="9" customWidth="1"/>
    <col min="7" max="7" width="5.7109375" style="9" customWidth="1"/>
    <col min="8" max="8" width="3.85546875" style="9" customWidth="1"/>
    <col min="9" max="9" width="5.7109375" style="9" customWidth="1"/>
    <col min="10" max="10" width="19.140625" style="12" customWidth="1"/>
    <col min="11" max="11" width="26.5703125" style="12" customWidth="1"/>
    <col min="12" max="12" width="26.7109375" style="12" customWidth="1"/>
    <col min="13" max="13" width="19.140625" style="23" customWidth="1"/>
    <col min="14" max="14" width="24.28515625" style="8" bestFit="1" customWidth="1"/>
    <col min="15" max="15" width="17" style="8" customWidth="1"/>
    <col min="16" max="16" width="19.140625" style="8" customWidth="1"/>
    <col min="17" max="17" width="24.28515625" style="8" bestFit="1" customWidth="1"/>
    <col min="18" max="18" width="16.5703125" style="8" customWidth="1"/>
    <col min="19" max="19" width="2.28515625" style="23" bestFit="1" customWidth="1"/>
    <col min="20" max="56" width="9.140625" style="23"/>
    <col min="57" max="16384" width="9.140625" style="8"/>
  </cols>
  <sheetData>
    <row r="1" spans="1:18" ht="18.75" x14ac:dyDescent="0.3">
      <c r="B1" s="23"/>
      <c r="C1" s="78"/>
      <c r="D1" s="78"/>
      <c r="E1" s="78"/>
      <c r="F1" s="78"/>
      <c r="G1" s="78"/>
      <c r="H1" s="78"/>
      <c r="I1" s="78"/>
      <c r="J1" s="73"/>
      <c r="K1" s="73"/>
      <c r="L1" s="73"/>
      <c r="N1" s="23"/>
      <c r="O1" s="23"/>
      <c r="P1" s="79" t="s">
        <v>91</v>
      </c>
      <c r="Q1" s="80"/>
      <c r="R1" s="74"/>
    </row>
    <row r="2" spans="1:18" ht="18.75" x14ac:dyDescent="0.3">
      <c r="A2" s="24"/>
      <c r="B2" s="24"/>
      <c r="C2" s="71"/>
      <c r="D2" s="71"/>
      <c r="E2" s="71"/>
      <c r="F2" s="71"/>
      <c r="G2" s="71"/>
      <c r="H2" s="71"/>
      <c r="I2" s="71"/>
      <c r="J2" s="72"/>
      <c r="K2" s="72"/>
      <c r="L2" s="73"/>
      <c r="M2" s="24"/>
      <c r="N2" s="23"/>
      <c r="O2" s="23"/>
      <c r="P2" s="79" t="s">
        <v>46</v>
      </c>
      <c r="Q2" s="80"/>
      <c r="R2" s="74"/>
    </row>
    <row r="3" spans="1:18" ht="18.75" x14ac:dyDescent="0.3">
      <c r="A3" s="24"/>
      <c r="B3" s="24"/>
      <c r="C3" s="71"/>
      <c r="D3" s="71"/>
      <c r="E3" s="71"/>
      <c r="F3" s="71"/>
      <c r="G3" s="71"/>
      <c r="H3" s="71"/>
      <c r="I3" s="71"/>
      <c r="J3" s="72"/>
      <c r="K3" s="72"/>
      <c r="L3" s="73"/>
      <c r="M3" s="24"/>
      <c r="N3" s="23"/>
      <c r="O3" s="23"/>
      <c r="P3" s="79" t="s">
        <v>39</v>
      </c>
      <c r="Q3" s="80"/>
      <c r="R3" s="74"/>
    </row>
    <row r="4" spans="1:18" ht="18.75" x14ac:dyDescent="0.3">
      <c r="A4" s="24"/>
      <c r="B4" s="24"/>
      <c r="C4" s="71"/>
      <c r="D4" s="71"/>
      <c r="E4" s="71"/>
      <c r="F4" s="71"/>
      <c r="G4" s="71"/>
      <c r="H4" s="71"/>
      <c r="I4" s="71"/>
      <c r="J4" s="72"/>
      <c r="K4" s="72"/>
      <c r="L4" s="73"/>
      <c r="M4" s="24"/>
      <c r="N4" s="23"/>
      <c r="O4" s="23"/>
      <c r="P4" s="79" t="s">
        <v>117</v>
      </c>
      <c r="Q4" s="80"/>
      <c r="R4" s="74"/>
    </row>
    <row r="5" spans="1:18" ht="18.75" x14ac:dyDescent="0.3">
      <c r="A5" s="24"/>
      <c r="B5" s="24"/>
      <c r="C5" s="71"/>
      <c r="D5" s="71"/>
      <c r="E5" s="71"/>
      <c r="F5" s="71"/>
      <c r="G5" s="71"/>
      <c r="H5" s="71"/>
      <c r="I5" s="71"/>
      <c r="J5" s="72"/>
      <c r="K5" s="72"/>
      <c r="L5" s="73"/>
      <c r="M5" s="24"/>
      <c r="N5" s="23"/>
      <c r="O5" s="23"/>
      <c r="P5" s="79"/>
      <c r="Q5" s="80"/>
      <c r="R5" s="74"/>
    </row>
    <row r="6" spans="1:18" ht="18.75" x14ac:dyDescent="0.3">
      <c r="A6" s="24"/>
      <c r="B6" s="24"/>
      <c r="C6" s="71"/>
      <c r="D6" s="71"/>
      <c r="E6" s="71"/>
      <c r="F6" s="71"/>
      <c r="G6" s="71"/>
      <c r="H6" s="71"/>
      <c r="I6" s="71"/>
      <c r="J6" s="72"/>
      <c r="K6" s="72"/>
      <c r="L6" s="73"/>
      <c r="M6" s="24"/>
      <c r="N6" s="23"/>
      <c r="O6" s="23"/>
      <c r="P6" s="79" t="s">
        <v>91</v>
      </c>
      <c r="Q6" s="80"/>
      <c r="R6" s="74"/>
    </row>
    <row r="7" spans="1:18" ht="18.75" x14ac:dyDescent="0.3">
      <c r="A7" s="24"/>
      <c r="B7" s="24"/>
      <c r="C7" s="71"/>
      <c r="D7" s="71"/>
      <c r="E7" s="71"/>
      <c r="F7" s="71"/>
      <c r="G7" s="71"/>
      <c r="H7" s="71"/>
      <c r="I7" s="71"/>
      <c r="J7" s="72"/>
      <c r="K7" s="72"/>
      <c r="L7" s="73"/>
      <c r="M7" s="24"/>
      <c r="N7" s="23"/>
      <c r="O7" s="23"/>
      <c r="P7" s="79" t="s">
        <v>46</v>
      </c>
      <c r="Q7" s="80"/>
      <c r="R7" s="74"/>
    </row>
    <row r="8" spans="1:18" ht="18.75" x14ac:dyDescent="0.3">
      <c r="A8" s="24"/>
      <c r="B8" s="24"/>
      <c r="C8" s="71"/>
      <c r="D8" s="71"/>
      <c r="E8" s="71"/>
      <c r="F8" s="71"/>
      <c r="G8" s="71"/>
      <c r="H8" s="71"/>
      <c r="I8" s="71"/>
      <c r="J8" s="72"/>
      <c r="K8" s="72"/>
      <c r="L8" s="73"/>
      <c r="M8" s="24"/>
      <c r="N8" s="23"/>
      <c r="O8" s="23"/>
      <c r="P8" s="79" t="s">
        <v>39</v>
      </c>
      <c r="Q8" s="80"/>
      <c r="R8" s="74"/>
    </row>
    <row r="9" spans="1:18" ht="18.75" x14ac:dyDescent="0.3">
      <c r="A9" s="24"/>
      <c r="B9" s="24"/>
      <c r="C9" s="71"/>
      <c r="D9" s="71"/>
      <c r="E9" s="71"/>
      <c r="F9" s="71"/>
      <c r="G9" s="71"/>
      <c r="H9" s="71"/>
      <c r="I9" s="71"/>
      <c r="J9" s="72"/>
      <c r="K9" s="72"/>
      <c r="L9" s="72"/>
      <c r="M9" s="24"/>
      <c r="N9" s="23"/>
      <c r="O9" s="23"/>
      <c r="P9" s="79" t="s">
        <v>105</v>
      </c>
      <c r="Q9" s="80"/>
      <c r="R9" s="74"/>
    </row>
    <row r="10" spans="1:18" x14ac:dyDescent="0.2">
      <c r="A10" s="24"/>
      <c r="B10" s="24"/>
      <c r="C10" s="71"/>
      <c r="D10" s="71"/>
      <c r="E10" s="71"/>
      <c r="F10" s="71"/>
      <c r="G10" s="71"/>
      <c r="H10" s="71"/>
      <c r="I10" s="71"/>
      <c r="J10" s="72"/>
      <c r="K10" s="72"/>
      <c r="L10" s="72"/>
      <c r="M10" s="24"/>
      <c r="N10" s="23"/>
      <c r="O10" s="23"/>
      <c r="P10" s="23"/>
      <c r="Q10" s="23"/>
      <c r="R10" s="23"/>
    </row>
    <row r="11" spans="1:18" ht="19.5" customHeight="1" x14ac:dyDescent="0.2">
      <c r="A11" s="95" t="s">
        <v>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</row>
    <row r="12" spans="1:18" ht="19.5" customHeight="1" x14ac:dyDescent="0.2">
      <c r="A12" s="95" t="s">
        <v>47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</row>
    <row r="13" spans="1:18" ht="19.5" customHeight="1" x14ac:dyDescent="0.2">
      <c r="A13" s="95" t="s">
        <v>1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</row>
    <row r="14" spans="1:18" ht="19.5" customHeight="1" x14ac:dyDescent="0.2">
      <c r="A14" s="95" t="s">
        <v>14</v>
      </c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</row>
    <row r="15" spans="1:18" ht="19.5" customHeight="1" x14ac:dyDescent="0.2">
      <c r="A15" s="95" t="s">
        <v>92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</row>
    <row r="16" spans="1:18" ht="19.5" customHeight="1" x14ac:dyDescent="0.3">
      <c r="A16" s="25"/>
      <c r="B16" s="25"/>
      <c r="C16" s="75"/>
      <c r="D16" s="75"/>
      <c r="E16" s="75"/>
      <c r="F16" s="75"/>
      <c r="G16" s="75"/>
      <c r="H16" s="75"/>
      <c r="I16" s="75"/>
      <c r="J16" s="76"/>
      <c r="K16" s="76"/>
      <c r="L16" s="76"/>
      <c r="M16" s="24"/>
      <c r="N16" s="23"/>
      <c r="O16" s="23"/>
      <c r="P16" s="23"/>
      <c r="Q16" s="23"/>
      <c r="R16" s="23"/>
    </row>
    <row r="17" spans="1:20" ht="19.5" customHeight="1" x14ac:dyDescent="0.3">
      <c r="A17" s="91" t="s">
        <v>6</v>
      </c>
      <c r="B17" s="91" t="s">
        <v>11</v>
      </c>
      <c r="C17" s="92" t="s">
        <v>12</v>
      </c>
      <c r="D17" s="92"/>
      <c r="E17" s="92"/>
      <c r="F17" s="92"/>
      <c r="G17" s="92"/>
      <c r="H17" s="92"/>
      <c r="I17" s="92"/>
      <c r="J17" s="93" t="s">
        <v>44</v>
      </c>
      <c r="K17" s="93"/>
      <c r="L17" s="93"/>
      <c r="M17" s="93" t="s">
        <v>45</v>
      </c>
      <c r="N17" s="93"/>
      <c r="O17" s="93"/>
      <c r="P17" s="93" t="s">
        <v>93</v>
      </c>
      <c r="Q17" s="93"/>
      <c r="R17" s="93"/>
    </row>
    <row r="18" spans="1:20" ht="19.5" customHeight="1" x14ac:dyDescent="0.2">
      <c r="A18" s="91"/>
      <c r="B18" s="91"/>
      <c r="C18" s="92"/>
      <c r="D18" s="92"/>
      <c r="E18" s="92"/>
      <c r="F18" s="92"/>
      <c r="G18" s="92"/>
      <c r="H18" s="92"/>
      <c r="I18" s="92"/>
      <c r="J18" s="91" t="s">
        <v>5</v>
      </c>
      <c r="K18" s="97" t="s">
        <v>17</v>
      </c>
      <c r="L18" s="97"/>
      <c r="M18" s="91" t="s">
        <v>5</v>
      </c>
      <c r="N18" s="97" t="s">
        <v>17</v>
      </c>
      <c r="O18" s="97"/>
      <c r="P18" s="91" t="s">
        <v>5</v>
      </c>
      <c r="Q18" s="97" t="s">
        <v>17</v>
      </c>
      <c r="R18" s="97"/>
    </row>
    <row r="19" spans="1:20" ht="115.5" customHeight="1" x14ac:dyDescent="0.2">
      <c r="A19" s="91"/>
      <c r="B19" s="91"/>
      <c r="C19" s="94" t="s">
        <v>7</v>
      </c>
      <c r="D19" s="94"/>
      <c r="E19" s="94"/>
      <c r="F19" s="94"/>
      <c r="G19" s="94"/>
      <c r="H19" s="94"/>
      <c r="I19" s="70" t="s">
        <v>8</v>
      </c>
      <c r="J19" s="91"/>
      <c r="K19" s="67" t="s">
        <v>18</v>
      </c>
      <c r="L19" s="67" t="s">
        <v>19</v>
      </c>
      <c r="M19" s="91"/>
      <c r="N19" s="67" t="s">
        <v>18</v>
      </c>
      <c r="O19" s="67" t="s">
        <v>19</v>
      </c>
      <c r="P19" s="91"/>
      <c r="Q19" s="67" t="s">
        <v>18</v>
      </c>
      <c r="R19" s="67" t="s">
        <v>19</v>
      </c>
    </row>
    <row r="20" spans="1:20" ht="18.75" x14ac:dyDescent="0.2">
      <c r="A20" s="67">
        <v>1</v>
      </c>
      <c r="B20" s="68">
        <v>2</v>
      </c>
      <c r="C20" s="31"/>
      <c r="D20" s="31"/>
      <c r="E20" s="31"/>
      <c r="F20" s="31" t="s">
        <v>34</v>
      </c>
      <c r="G20" s="31"/>
      <c r="H20" s="31"/>
      <c r="I20" s="32">
        <v>4</v>
      </c>
      <c r="J20" s="67">
        <v>5</v>
      </c>
      <c r="K20" s="67">
        <v>6</v>
      </c>
      <c r="L20" s="67">
        <v>7</v>
      </c>
      <c r="M20" s="86">
        <v>8</v>
      </c>
      <c r="N20" s="67">
        <v>9</v>
      </c>
      <c r="O20" s="67">
        <v>10</v>
      </c>
      <c r="P20" s="67">
        <v>11</v>
      </c>
      <c r="Q20" s="67">
        <v>12</v>
      </c>
      <c r="R20" s="67">
        <v>13</v>
      </c>
    </row>
    <row r="21" spans="1:20" s="23" customFormat="1" ht="117" customHeight="1" x14ac:dyDescent="0.2">
      <c r="A21" s="67" t="s">
        <v>10</v>
      </c>
      <c r="B21" s="52" t="s">
        <v>48</v>
      </c>
      <c r="C21" s="69" t="s">
        <v>49</v>
      </c>
      <c r="D21" s="69" t="s">
        <v>2</v>
      </c>
      <c r="E21" s="69" t="s">
        <v>3</v>
      </c>
      <c r="F21" s="69" t="s">
        <v>2</v>
      </c>
      <c r="G21" s="69" t="s">
        <v>20</v>
      </c>
      <c r="H21" s="69" t="s">
        <v>2</v>
      </c>
      <c r="I21" s="69"/>
      <c r="J21" s="53">
        <f>K21+L21</f>
        <v>20088462.170000002</v>
      </c>
      <c r="K21" s="53">
        <f>K22+K31+K55+K87+K111</f>
        <v>12229447.43</v>
      </c>
      <c r="L21" s="53">
        <f>L22+L31+L55+L87+L111</f>
        <v>7859014.7400000002</v>
      </c>
      <c r="M21" s="53">
        <f>N21+O21</f>
        <v>7852204.0199999996</v>
      </c>
      <c r="N21" s="53">
        <f>N22+N31+N55+N87+N111</f>
        <v>7685556.0199999996</v>
      </c>
      <c r="O21" s="53">
        <f>O22+O31+O55+O87+O111</f>
        <v>166648</v>
      </c>
      <c r="P21" s="53">
        <f>Q21+R21</f>
        <v>7723218.5700000003</v>
      </c>
      <c r="Q21" s="53">
        <f>Q22+Q31+Q55+Q87+Q111</f>
        <v>7550501.5700000003</v>
      </c>
      <c r="R21" s="53">
        <f>R22+R31+R55+R87+R111</f>
        <v>172717</v>
      </c>
    </row>
    <row r="22" spans="1:20" s="49" customFormat="1" ht="75" x14ac:dyDescent="0.2">
      <c r="A22" s="67"/>
      <c r="B22" s="52" t="s">
        <v>50</v>
      </c>
      <c r="C22" s="69" t="s">
        <v>49</v>
      </c>
      <c r="D22" s="69" t="s">
        <v>10</v>
      </c>
      <c r="E22" s="69" t="s">
        <v>3</v>
      </c>
      <c r="F22" s="69" t="s">
        <v>2</v>
      </c>
      <c r="G22" s="69" t="s">
        <v>20</v>
      </c>
      <c r="H22" s="69" t="s">
        <v>2</v>
      </c>
      <c r="I22" s="69"/>
      <c r="J22" s="53">
        <f t="shared" ref="J22:J126" si="0">K22+L22</f>
        <v>186352.44</v>
      </c>
      <c r="K22" s="53">
        <f>K23+K27</f>
        <v>186352.44</v>
      </c>
      <c r="L22" s="53">
        <f>L23+L27</f>
        <v>0</v>
      </c>
      <c r="M22" s="53">
        <f t="shared" ref="M22" si="1">N22+O22</f>
        <v>350220.5</v>
      </c>
      <c r="N22" s="53">
        <f>N23+N27</f>
        <v>350220.5</v>
      </c>
      <c r="O22" s="53">
        <f>O23+O27</f>
        <v>0</v>
      </c>
      <c r="P22" s="53">
        <f t="shared" ref="P22" si="2">Q22+R22</f>
        <v>347912.5</v>
      </c>
      <c r="Q22" s="53">
        <f>Q23+Q27</f>
        <v>347912.5</v>
      </c>
      <c r="R22" s="53">
        <f>R23+R27</f>
        <v>0</v>
      </c>
      <c r="S22" s="23"/>
      <c r="T22" s="23"/>
    </row>
    <row r="23" spans="1:20" s="49" customFormat="1" ht="18.75" x14ac:dyDescent="0.2">
      <c r="A23" s="67"/>
      <c r="B23" s="52" t="s">
        <v>35</v>
      </c>
      <c r="C23" s="69" t="s">
        <v>49</v>
      </c>
      <c r="D23" s="69" t="s">
        <v>10</v>
      </c>
      <c r="E23" s="69" t="s">
        <v>4</v>
      </c>
      <c r="F23" s="69" t="s">
        <v>2</v>
      </c>
      <c r="G23" s="69" t="s">
        <v>20</v>
      </c>
      <c r="H23" s="69" t="s">
        <v>2</v>
      </c>
      <c r="I23" s="69"/>
      <c r="J23" s="53">
        <f t="shared" si="0"/>
        <v>186352.44</v>
      </c>
      <c r="K23" s="53">
        <f t="shared" ref="K23:L23" si="3">K24</f>
        <v>186352.44</v>
      </c>
      <c r="L23" s="53">
        <f t="shared" si="3"/>
        <v>0</v>
      </c>
      <c r="M23" s="53">
        <f t="shared" ref="M23:M24" si="4">N23+O23</f>
        <v>344220.5</v>
      </c>
      <c r="N23" s="53">
        <f t="shared" ref="N23:O23" si="5">N24</f>
        <v>344220.5</v>
      </c>
      <c r="O23" s="53">
        <f t="shared" si="5"/>
        <v>0</v>
      </c>
      <c r="P23" s="53">
        <f t="shared" ref="P23:P24" si="6">Q23+R23</f>
        <v>341912.5</v>
      </c>
      <c r="Q23" s="53">
        <f t="shared" ref="Q23:R23" si="7">Q24</f>
        <v>341912.5</v>
      </c>
      <c r="R23" s="53">
        <f t="shared" si="7"/>
        <v>0</v>
      </c>
      <c r="S23" s="23"/>
      <c r="T23" s="23"/>
    </row>
    <row r="24" spans="1:20" s="49" customFormat="1" ht="18.75" x14ac:dyDescent="0.2">
      <c r="A24" s="67"/>
      <c r="B24" s="52" t="s">
        <v>51</v>
      </c>
      <c r="C24" s="69" t="s">
        <v>49</v>
      </c>
      <c r="D24" s="69" t="s">
        <v>10</v>
      </c>
      <c r="E24" s="69" t="s">
        <v>4</v>
      </c>
      <c r="F24" s="69" t="s">
        <v>26</v>
      </c>
      <c r="G24" s="69" t="s">
        <v>27</v>
      </c>
      <c r="H24" s="69" t="s">
        <v>2</v>
      </c>
      <c r="I24" s="69"/>
      <c r="J24" s="53">
        <f t="shared" si="0"/>
        <v>186352.44</v>
      </c>
      <c r="K24" s="53">
        <f>K25</f>
        <v>186352.44</v>
      </c>
      <c r="L24" s="53">
        <f>L25</f>
        <v>0</v>
      </c>
      <c r="M24" s="53">
        <f t="shared" si="4"/>
        <v>344220.5</v>
      </c>
      <c r="N24" s="53">
        <f>N25</f>
        <v>344220.5</v>
      </c>
      <c r="O24" s="53">
        <f>O25</f>
        <v>0</v>
      </c>
      <c r="P24" s="53">
        <f t="shared" si="6"/>
        <v>341912.5</v>
      </c>
      <c r="Q24" s="53">
        <f>Q25</f>
        <v>341912.5</v>
      </c>
      <c r="R24" s="53">
        <f>R25</f>
        <v>0</v>
      </c>
      <c r="S24" s="23"/>
      <c r="T24" s="23"/>
    </row>
    <row r="25" spans="1:20" s="49" customFormat="1" ht="37.5" x14ac:dyDescent="0.2">
      <c r="A25" s="6"/>
      <c r="B25" s="52" t="s">
        <v>38</v>
      </c>
      <c r="C25" s="54" t="s">
        <v>49</v>
      </c>
      <c r="D25" s="54" t="s">
        <v>10</v>
      </c>
      <c r="E25" s="54" t="s">
        <v>4</v>
      </c>
      <c r="F25" s="54" t="s">
        <v>26</v>
      </c>
      <c r="G25" s="54" t="s">
        <v>27</v>
      </c>
      <c r="H25" s="69" t="s">
        <v>2</v>
      </c>
      <c r="I25" s="54" t="s">
        <v>23</v>
      </c>
      <c r="J25" s="55">
        <f t="shared" si="0"/>
        <v>186352.44</v>
      </c>
      <c r="K25" s="53">
        <f>K26</f>
        <v>186352.44</v>
      </c>
      <c r="L25" s="53">
        <v>0</v>
      </c>
      <c r="M25" s="55">
        <f>N25+O25</f>
        <v>344220.5</v>
      </c>
      <c r="N25" s="53">
        <f>N26</f>
        <v>344220.5</v>
      </c>
      <c r="O25" s="53">
        <v>0</v>
      </c>
      <c r="P25" s="55">
        <f>Q25+R25</f>
        <v>341912.5</v>
      </c>
      <c r="Q25" s="53">
        <f>Q26</f>
        <v>341912.5</v>
      </c>
      <c r="R25" s="53">
        <v>0</v>
      </c>
      <c r="S25" s="23"/>
      <c r="T25" s="23"/>
    </row>
    <row r="26" spans="1:20" s="49" customFormat="1" ht="56.25" x14ac:dyDescent="0.2">
      <c r="A26" s="10"/>
      <c r="B26" s="56" t="s">
        <v>22</v>
      </c>
      <c r="C26" s="57" t="s">
        <v>49</v>
      </c>
      <c r="D26" s="57" t="s">
        <v>10</v>
      </c>
      <c r="E26" s="57" t="s">
        <v>4</v>
      </c>
      <c r="F26" s="57" t="s">
        <v>26</v>
      </c>
      <c r="G26" s="57" t="s">
        <v>27</v>
      </c>
      <c r="H26" s="58" t="s">
        <v>2</v>
      </c>
      <c r="I26" s="57" t="s">
        <v>24</v>
      </c>
      <c r="J26" s="48">
        <f t="shared" si="0"/>
        <v>186352.44</v>
      </c>
      <c r="K26" s="48">
        <v>186352.44</v>
      </c>
      <c r="L26" s="48">
        <v>0</v>
      </c>
      <c r="M26" s="48">
        <f t="shared" ref="M26" si="8">N26+O26</f>
        <v>344220.5</v>
      </c>
      <c r="N26" s="48">
        <v>344220.5</v>
      </c>
      <c r="O26" s="48">
        <v>0</v>
      </c>
      <c r="P26" s="48">
        <f t="shared" ref="P26" si="9">Q26+R26</f>
        <v>341912.5</v>
      </c>
      <c r="Q26" s="48">
        <v>341912.5</v>
      </c>
      <c r="R26" s="48">
        <v>0</v>
      </c>
      <c r="S26" s="23"/>
      <c r="T26" s="59"/>
    </row>
    <row r="27" spans="1:20" s="23" customFormat="1" ht="18.75" x14ac:dyDescent="0.2">
      <c r="A27" s="10"/>
      <c r="B27" s="52" t="s">
        <v>87</v>
      </c>
      <c r="C27" s="69" t="s">
        <v>49</v>
      </c>
      <c r="D27" s="69" t="s">
        <v>10</v>
      </c>
      <c r="E27" s="69" t="s">
        <v>54</v>
      </c>
      <c r="F27" s="69" t="s">
        <v>2</v>
      </c>
      <c r="G27" s="69" t="s">
        <v>20</v>
      </c>
      <c r="H27" s="69" t="s">
        <v>2</v>
      </c>
      <c r="I27" s="69"/>
      <c r="J27" s="53">
        <f t="shared" ref="J27:J30" si="10">K27+L27</f>
        <v>0</v>
      </c>
      <c r="K27" s="53">
        <f>K28</f>
        <v>0</v>
      </c>
      <c r="L27" s="53">
        <f>L28</f>
        <v>0</v>
      </c>
      <c r="M27" s="53">
        <f t="shared" ref="M27:M28" si="11">N27+O27</f>
        <v>6000</v>
      </c>
      <c r="N27" s="53">
        <f>N28</f>
        <v>6000</v>
      </c>
      <c r="O27" s="53">
        <f>O28</f>
        <v>0</v>
      </c>
      <c r="P27" s="53">
        <f t="shared" ref="P27:P28" si="12">Q27+R27</f>
        <v>6000</v>
      </c>
      <c r="Q27" s="53">
        <f>Q28</f>
        <v>6000</v>
      </c>
      <c r="R27" s="53">
        <f>R28</f>
        <v>0</v>
      </c>
    </row>
    <row r="28" spans="1:20" s="23" customFormat="1" ht="37.5" x14ac:dyDescent="0.2">
      <c r="A28" s="10"/>
      <c r="B28" s="52" t="s">
        <v>88</v>
      </c>
      <c r="C28" s="69" t="s">
        <v>49</v>
      </c>
      <c r="D28" s="69" t="s">
        <v>10</v>
      </c>
      <c r="E28" s="69" t="s">
        <v>54</v>
      </c>
      <c r="F28" s="69" t="s">
        <v>26</v>
      </c>
      <c r="G28" s="69" t="s">
        <v>53</v>
      </c>
      <c r="H28" s="69" t="s">
        <v>2</v>
      </c>
      <c r="I28" s="69"/>
      <c r="J28" s="53">
        <f t="shared" si="10"/>
        <v>0</v>
      </c>
      <c r="K28" s="53">
        <f>K29</f>
        <v>0</v>
      </c>
      <c r="L28" s="53">
        <f>L29</f>
        <v>0</v>
      </c>
      <c r="M28" s="53">
        <f t="shared" si="11"/>
        <v>6000</v>
      </c>
      <c r="N28" s="53">
        <f>N29</f>
        <v>6000</v>
      </c>
      <c r="O28" s="53">
        <f>O29</f>
        <v>0</v>
      </c>
      <c r="P28" s="53">
        <f t="shared" si="12"/>
        <v>6000</v>
      </c>
      <c r="Q28" s="53">
        <f>Q29</f>
        <v>6000</v>
      </c>
      <c r="R28" s="53">
        <f>R29</f>
        <v>0</v>
      </c>
    </row>
    <row r="29" spans="1:20" s="23" customFormat="1" ht="37.5" x14ac:dyDescent="0.2">
      <c r="A29" s="10"/>
      <c r="B29" s="52" t="s">
        <v>38</v>
      </c>
      <c r="C29" s="54" t="s">
        <v>49</v>
      </c>
      <c r="D29" s="54" t="s">
        <v>10</v>
      </c>
      <c r="E29" s="54" t="s">
        <v>54</v>
      </c>
      <c r="F29" s="54" t="s">
        <v>26</v>
      </c>
      <c r="G29" s="54" t="s">
        <v>53</v>
      </c>
      <c r="H29" s="69" t="s">
        <v>2</v>
      </c>
      <c r="I29" s="54" t="s">
        <v>23</v>
      </c>
      <c r="J29" s="55">
        <f t="shared" si="10"/>
        <v>0</v>
      </c>
      <c r="K29" s="53">
        <f>K30</f>
        <v>0</v>
      </c>
      <c r="L29" s="53">
        <v>0</v>
      </c>
      <c r="M29" s="55">
        <f>N29+O29</f>
        <v>6000</v>
      </c>
      <c r="N29" s="53">
        <f>N30</f>
        <v>6000</v>
      </c>
      <c r="O29" s="53">
        <v>0</v>
      </c>
      <c r="P29" s="55">
        <f>Q29+R29</f>
        <v>6000</v>
      </c>
      <c r="Q29" s="53">
        <f>Q30</f>
        <v>6000</v>
      </c>
      <c r="R29" s="53">
        <v>0</v>
      </c>
    </row>
    <row r="30" spans="1:20" s="23" customFormat="1" ht="56.25" x14ac:dyDescent="0.2">
      <c r="A30" s="10"/>
      <c r="B30" s="56" t="s">
        <v>22</v>
      </c>
      <c r="C30" s="57" t="s">
        <v>49</v>
      </c>
      <c r="D30" s="57" t="s">
        <v>10</v>
      </c>
      <c r="E30" s="57" t="s">
        <v>54</v>
      </c>
      <c r="F30" s="57" t="s">
        <v>26</v>
      </c>
      <c r="G30" s="57" t="s">
        <v>53</v>
      </c>
      <c r="H30" s="58" t="s">
        <v>2</v>
      </c>
      <c r="I30" s="57" t="s">
        <v>24</v>
      </c>
      <c r="J30" s="48">
        <f t="shared" si="10"/>
        <v>0</v>
      </c>
      <c r="K30" s="48">
        <v>0</v>
      </c>
      <c r="L30" s="48">
        <v>0</v>
      </c>
      <c r="M30" s="48">
        <f t="shared" ref="M30:M31" si="13">N30+O30</f>
        <v>6000</v>
      </c>
      <c r="N30" s="48">
        <v>6000</v>
      </c>
      <c r="O30" s="48">
        <v>0</v>
      </c>
      <c r="P30" s="48">
        <f t="shared" ref="P30:P31" si="14">Q30+R30</f>
        <v>6000</v>
      </c>
      <c r="Q30" s="48">
        <v>6000</v>
      </c>
      <c r="R30" s="48">
        <v>0</v>
      </c>
    </row>
    <row r="31" spans="1:20" s="23" customFormat="1" ht="93.75" x14ac:dyDescent="0.2">
      <c r="A31" s="81"/>
      <c r="B31" s="52" t="s">
        <v>52</v>
      </c>
      <c r="C31" s="82" t="s">
        <v>49</v>
      </c>
      <c r="D31" s="82" t="s">
        <v>26</v>
      </c>
      <c r="E31" s="82" t="s">
        <v>3</v>
      </c>
      <c r="F31" s="82" t="s">
        <v>2</v>
      </c>
      <c r="G31" s="82" t="s">
        <v>20</v>
      </c>
      <c r="H31" s="82" t="s">
        <v>2</v>
      </c>
      <c r="I31" s="82"/>
      <c r="J31" s="53">
        <f>K31+L31</f>
        <v>4906873.790000001</v>
      </c>
      <c r="K31" s="53">
        <f>K47+K51+K33+K38+K43</f>
        <v>1430621.9500000002</v>
      </c>
      <c r="L31" s="53">
        <f>L32+L43+L47+L51</f>
        <v>3476251.8400000003</v>
      </c>
      <c r="M31" s="53">
        <f t="shared" si="13"/>
        <v>199144</v>
      </c>
      <c r="N31" s="53">
        <f>N32+N43+N47+N51</f>
        <v>199144</v>
      </c>
      <c r="O31" s="53">
        <f>O32+O43+O47+O51</f>
        <v>0</v>
      </c>
      <c r="P31" s="53">
        <f t="shared" si="14"/>
        <v>199144</v>
      </c>
      <c r="Q31" s="53">
        <f>Q32+Q43+Q47+Q51</f>
        <v>199144</v>
      </c>
      <c r="R31" s="53">
        <f>R32+R43+R47+R51</f>
        <v>0</v>
      </c>
    </row>
    <row r="32" spans="1:20" s="49" customFormat="1" ht="37.5" x14ac:dyDescent="0.2">
      <c r="A32" s="67"/>
      <c r="B32" s="52" t="s">
        <v>90</v>
      </c>
      <c r="C32" s="69" t="s">
        <v>49</v>
      </c>
      <c r="D32" s="69" t="s">
        <v>26</v>
      </c>
      <c r="E32" s="69" t="s">
        <v>4</v>
      </c>
      <c r="F32" s="69" t="s">
        <v>2</v>
      </c>
      <c r="G32" s="69" t="s">
        <v>20</v>
      </c>
      <c r="H32" s="69" t="s">
        <v>2</v>
      </c>
      <c r="I32" s="69"/>
      <c r="J32" s="53">
        <f t="shared" si="0"/>
        <v>4866129.790000001</v>
      </c>
      <c r="K32" s="53">
        <f>K38+K33</f>
        <v>1389877.9500000002</v>
      </c>
      <c r="L32" s="53">
        <f>L35+L36</f>
        <v>3476251.8400000003</v>
      </c>
      <c r="M32" s="53">
        <f t="shared" ref="M32:M57" si="15">N32+O32</f>
        <v>82500</v>
      </c>
      <c r="N32" s="53">
        <f>N38</f>
        <v>82500</v>
      </c>
      <c r="O32" s="53">
        <f>O38</f>
        <v>0</v>
      </c>
      <c r="P32" s="53">
        <f t="shared" ref="P32:P57" si="16">Q32+R32</f>
        <v>82500</v>
      </c>
      <c r="Q32" s="53">
        <f>Q38</f>
        <v>82500</v>
      </c>
      <c r="R32" s="53">
        <f>R38</f>
        <v>0</v>
      </c>
      <c r="S32" s="23"/>
      <c r="T32" s="23"/>
    </row>
    <row r="33" spans="1:20" s="23" customFormat="1" ht="69.75" customHeight="1" x14ac:dyDescent="0.2">
      <c r="A33" s="67"/>
      <c r="B33" s="52" t="s">
        <v>101</v>
      </c>
      <c r="C33" s="69" t="s">
        <v>49</v>
      </c>
      <c r="D33" s="69" t="s">
        <v>26</v>
      </c>
      <c r="E33" s="69" t="s">
        <v>4</v>
      </c>
      <c r="F33" s="69" t="s">
        <v>10</v>
      </c>
      <c r="G33" s="69" t="s">
        <v>102</v>
      </c>
      <c r="H33" s="69" t="s">
        <v>2</v>
      </c>
      <c r="I33" s="69"/>
      <c r="J33" s="53">
        <v>3476251.84</v>
      </c>
      <c r="K33" s="53">
        <f>K34+K36</f>
        <v>0</v>
      </c>
      <c r="L33" s="53">
        <f>L34+L36</f>
        <v>3476251.8400000003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</row>
    <row r="34" spans="1:20" s="23" customFormat="1" ht="69.75" customHeight="1" x14ac:dyDescent="0.2">
      <c r="A34" s="67"/>
      <c r="B34" s="52" t="s">
        <v>38</v>
      </c>
      <c r="C34" s="69" t="s">
        <v>49</v>
      </c>
      <c r="D34" s="69" t="s">
        <v>26</v>
      </c>
      <c r="E34" s="69" t="s">
        <v>4</v>
      </c>
      <c r="F34" s="69" t="s">
        <v>10</v>
      </c>
      <c r="G34" s="69" t="s">
        <v>102</v>
      </c>
      <c r="H34" s="69" t="s">
        <v>2</v>
      </c>
      <c r="I34" s="69" t="s">
        <v>23</v>
      </c>
      <c r="J34" s="53">
        <v>3429859.2</v>
      </c>
      <c r="K34" s="53">
        <v>0</v>
      </c>
      <c r="L34" s="53">
        <v>3429859.2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</row>
    <row r="35" spans="1:20" s="23" customFormat="1" ht="69.75" customHeight="1" x14ac:dyDescent="0.2">
      <c r="A35" s="67"/>
      <c r="B35" s="52" t="s">
        <v>109</v>
      </c>
      <c r="C35" s="69" t="s">
        <v>49</v>
      </c>
      <c r="D35" s="69" t="s">
        <v>26</v>
      </c>
      <c r="E35" s="69" t="s">
        <v>4</v>
      </c>
      <c r="F35" s="69" t="s">
        <v>10</v>
      </c>
      <c r="G35" s="69" t="s">
        <v>102</v>
      </c>
      <c r="H35" s="69" t="s">
        <v>2</v>
      </c>
      <c r="I35" s="69" t="s">
        <v>110</v>
      </c>
      <c r="J35" s="53">
        <v>3429859.2</v>
      </c>
      <c r="K35" s="53">
        <v>0</v>
      </c>
      <c r="L35" s="53">
        <v>3429859.2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</row>
    <row r="36" spans="1:20" s="23" customFormat="1" ht="18.75" x14ac:dyDescent="0.2">
      <c r="A36" s="67"/>
      <c r="B36" s="38" t="s">
        <v>30</v>
      </c>
      <c r="C36" s="69" t="s">
        <v>49</v>
      </c>
      <c r="D36" s="69" t="s">
        <v>26</v>
      </c>
      <c r="E36" s="69" t="s">
        <v>4</v>
      </c>
      <c r="F36" s="69" t="s">
        <v>10</v>
      </c>
      <c r="G36" s="69" t="s">
        <v>102</v>
      </c>
      <c r="H36" s="69" t="s">
        <v>2</v>
      </c>
      <c r="I36" s="69" t="s">
        <v>28</v>
      </c>
      <c r="J36" s="53">
        <f>J37</f>
        <v>46392.639999999999</v>
      </c>
      <c r="K36" s="53">
        <f>J36-L36</f>
        <v>0</v>
      </c>
      <c r="L36" s="53">
        <v>46392.639999999999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</row>
    <row r="37" spans="1:20" s="23" customFormat="1" ht="18.75" x14ac:dyDescent="0.2">
      <c r="A37" s="67"/>
      <c r="B37" s="38" t="s">
        <v>103</v>
      </c>
      <c r="C37" s="69" t="s">
        <v>49</v>
      </c>
      <c r="D37" s="69" t="s">
        <v>26</v>
      </c>
      <c r="E37" s="69" t="s">
        <v>4</v>
      </c>
      <c r="F37" s="69" t="s">
        <v>10</v>
      </c>
      <c r="G37" s="69" t="s">
        <v>102</v>
      </c>
      <c r="H37" s="69" t="s">
        <v>2</v>
      </c>
      <c r="I37" s="69" t="s">
        <v>104</v>
      </c>
      <c r="J37" s="53">
        <v>46392.639999999999</v>
      </c>
      <c r="K37" s="53">
        <f>J37-L37</f>
        <v>0</v>
      </c>
      <c r="L37" s="53">
        <v>46392.639999999999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</row>
    <row r="38" spans="1:20" s="49" customFormat="1" ht="37.5" x14ac:dyDescent="0.2">
      <c r="A38" s="67"/>
      <c r="B38" s="52" t="s">
        <v>82</v>
      </c>
      <c r="C38" s="69" t="s">
        <v>49</v>
      </c>
      <c r="D38" s="69" t="s">
        <v>26</v>
      </c>
      <c r="E38" s="69" t="s">
        <v>4</v>
      </c>
      <c r="F38" s="69" t="s">
        <v>26</v>
      </c>
      <c r="G38" s="69" t="s">
        <v>53</v>
      </c>
      <c r="H38" s="69" t="s">
        <v>2</v>
      </c>
      <c r="I38" s="69"/>
      <c r="J38" s="53">
        <f t="shared" si="0"/>
        <v>1389877.9500000002</v>
      </c>
      <c r="K38" s="53">
        <f>K39+K41</f>
        <v>1389877.9500000002</v>
      </c>
      <c r="L38" s="53">
        <f t="shared" ref="K38:L39" si="17">L39</f>
        <v>0</v>
      </c>
      <c r="M38" s="53">
        <f t="shared" si="15"/>
        <v>82500</v>
      </c>
      <c r="N38" s="53">
        <f t="shared" ref="N38:O39" si="18">N39</f>
        <v>82500</v>
      </c>
      <c r="O38" s="53">
        <f t="shared" si="18"/>
        <v>0</v>
      </c>
      <c r="P38" s="53">
        <f t="shared" si="16"/>
        <v>82500</v>
      </c>
      <c r="Q38" s="53">
        <f t="shared" ref="Q38:R39" si="19">Q39</f>
        <v>82500</v>
      </c>
      <c r="R38" s="53">
        <f t="shared" si="19"/>
        <v>0</v>
      </c>
      <c r="S38" s="23"/>
      <c r="T38" s="23"/>
    </row>
    <row r="39" spans="1:20" s="49" customFormat="1" ht="37.5" x14ac:dyDescent="0.2">
      <c r="A39" s="67"/>
      <c r="B39" s="52" t="s">
        <v>38</v>
      </c>
      <c r="C39" s="69" t="s">
        <v>49</v>
      </c>
      <c r="D39" s="69" t="s">
        <v>26</v>
      </c>
      <c r="E39" s="69" t="s">
        <v>4</v>
      </c>
      <c r="F39" s="69" t="s">
        <v>26</v>
      </c>
      <c r="G39" s="69" t="s">
        <v>53</v>
      </c>
      <c r="H39" s="69" t="s">
        <v>2</v>
      </c>
      <c r="I39" s="69" t="s">
        <v>23</v>
      </c>
      <c r="J39" s="53">
        <f t="shared" si="0"/>
        <v>1240187.3600000001</v>
      </c>
      <c r="K39" s="53">
        <f t="shared" si="17"/>
        <v>1240187.3600000001</v>
      </c>
      <c r="L39" s="53">
        <f t="shared" si="17"/>
        <v>0</v>
      </c>
      <c r="M39" s="53">
        <f t="shared" si="15"/>
        <v>82500</v>
      </c>
      <c r="N39" s="53">
        <f t="shared" si="18"/>
        <v>82500</v>
      </c>
      <c r="O39" s="53">
        <f t="shared" si="18"/>
        <v>0</v>
      </c>
      <c r="P39" s="53">
        <f t="shared" si="16"/>
        <v>82500</v>
      </c>
      <c r="Q39" s="53">
        <f t="shared" si="19"/>
        <v>82500</v>
      </c>
      <c r="R39" s="53">
        <f t="shared" si="19"/>
        <v>0</v>
      </c>
      <c r="S39" s="23"/>
      <c r="T39" s="23"/>
    </row>
    <row r="40" spans="1:20" s="51" customFormat="1" ht="56.25" x14ac:dyDescent="0.2">
      <c r="A40" s="10"/>
      <c r="B40" s="56" t="s">
        <v>22</v>
      </c>
      <c r="C40" s="57" t="s">
        <v>49</v>
      </c>
      <c r="D40" s="57" t="s">
        <v>26</v>
      </c>
      <c r="E40" s="57" t="s">
        <v>4</v>
      </c>
      <c r="F40" s="57" t="s">
        <v>26</v>
      </c>
      <c r="G40" s="57" t="s">
        <v>53</v>
      </c>
      <c r="H40" s="58" t="s">
        <v>2</v>
      </c>
      <c r="I40" s="57" t="s">
        <v>24</v>
      </c>
      <c r="J40" s="48">
        <f t="shared" si="0"/>
        <v>1240187.3600000001</v>
      </c>
      <c r="K40" s="48">
        <v>1240187.3600000001</v>
      </c>
      <c r="L40" s="48">
        <v>0</v>
      </c>
      <c r="M40" s="48">
        <f t="shared" si="15"/>
        <v>82500</v>
      </c>
      <c r="N40" s="48">
        <v>82500</v>
      </c>
      <c r="O40" s="48">
        <v>0</v>
      </c>
      <c r="P40" s="48">
        <f t="shared" si="16"/>
        <v>82500</v>
      </c>
      <c r="Q40" s="48">
        <v>82500</v>
      </c>
      <c r="R40" s="48">
        <v>0</v>
      </c>
      <c r="S40" s="23"/>
      <c r="T40" s="28"/>
    </row>
    <row r="41" spans="1:20" s="51" customFormat="1" ht="18.75" x14ac:dyDescent="0.2">
      <c r="A41" s="10"/>
      <c r="B41" s="56" t="s">
        <v>30</v>
      </c>
      <c r="C41" s="57" t="s">
        <v>49</v>
      </c>
      <c r="D41" s="57" t="s">
        <v>26</v>
      </c>
      <c r="E41" s="57" t="s">
        <v>4</v>
      </c>
      <c r="F41" s="57" t="s">
        <v>26</v>
      </c>
      <c r="G41" s="57" t="s">
        <v>53</v>
      </c>
      <c r="H41" s="58" t="s">
        <v>2</v>
      </c>
      <c r="I41" s="57" t="s">
        <v>28</v>
      </c>
      <c r="J41" s="48">
        <f>K41</f>
        <v>149690.59</v>
      </c>
      <c r="K41" s="48">
        <f>K42</f>
        <v>149690.59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23"/>
      <c r="T41" s="28"/>
    </row>
    <row r="42" spans="1:20" s="51" customFormat="1" ht="18.75" x14ac:dyDescent="0.2">
      <c r="A42" s="10"/>
      <c r="B42" s="56" t="s">
        <v>108</v>
      </c>
      <c r="C42" s="57" t="s">
        <v>49</v>
      </c>
      <c r="D42" s="57" t="s">
        <v>26</v>
      </c>
      <c r="E42" s="57" t="s">
        <v>4</v>
      </c>
      <c r="F42" s="57" t="s">
        <v>26</v>
      </c>
      <c r="G42" s="57" t="s">
        <v>53</v>
      </c>
      <c r="H42" s="58" t="s">
        <v>2</v>
      </c>
      <c r="I42" s="57" t="s">
        <v>104</v>
      </c>
      <c r="J42" s="48">
        <f>K42</f>
        <v>149690.59</v>
      </c>
      <c r="K42" s="48">
        <v>149690.59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23"/>
      <c r="T42" s="28"/>
    </row>
    <row r="43" spans="1:20" s="49" customFormat="1" ht="37.5" x14ac:dyDescent="0.2">
      <c r="A43" s="67"/>
      <c r="B43" s="52" t="s">
        <v>55</v>
      </c>
      <c r="C43" s="69" t="s">
        <v>49</v>
      </c>
      <c r="D43" s="69" t="s">
        <v>26</v>
      </c>
      <c r="E43" s="69" t="s">
        <v>54</v>
      </c>
      <c r="F43" s="69" t="s">
        <v>2</v>
      </c>
      <c r="G43" s="69" t="s">
        <v>20</v>
      </c>
      <c r="H43" s="69" t="s">
        <v>2</v>
      </c>
      <c r="I43" s="69"/>
      <c r="J43" s="53">
        <f t="shared" si="0"/>
        <v>10000</v>
      </c>
      <c r="K43" s="53">
        <f t="shared" ref="K43:L45" si="20">K44</f>
        <v>10000</v>
      </c>
      <c r="L43" s="53">
        <f t="shared" si="20"/>
        <v>0</v>
      </c>
      <c r="M43" s="53">
        <f t="shared" si="15"/>
        <v>10000</v>
      </c>
      <c r="N43" s="53">
        <f t="shared" ref="N43:O45" si="21">N44</f>
        <v>10000</v>
      </c>
      <c r="O43" s="53">
        <f t="shared" si="21"/>
        <v>0</v>
      </c>
      <c r="P43" s="53">
        <f t="shared" si="16"/>
        <v>10000</v>
      </c>
      <c r="Q43" s="53">
        <f t="shared" ref="Q43:R45" si="22">Q44</f>
        <v>10000</v>
      </c>
      <c r="R43" s="53">
        <f t="shared" si="22"/>
        <v>0</v>
      </c>
      <c r="S43" s="23"/>
      <c r="T43" s="23"/>
    </row>
    <row r="44" spans="1:20" s="49" customFormat="1" ht="60" customHeight="1" x14ac:dyDescent="0.2">
      <c r="A44" s="67"/>
      <c r="B44" s="52" t="s">
        <v>56</v>
      </c>
      <c r="C44" s="69" t="s">
        <v>49</v>
      </c>
      <c r="D44" s="69" t="s">
        <v>26</v>
      </c>
      <c r="E44" s="69" t="s">
        <v>54</v>
      </c>
      <c r="F44" s="69" t="s">
        <v>26</v>
      </c>
      <c r="G44" s="69" t="s">
        <v>53</v>
      </c>
      <c r="H44" s="69" t="s">
        <v>2</v>
      </c>
      <c r="I44" s="69"/>
      <c r="J44" s="53">
        <f t="shared" si="0"/>
        <v>10000</v>
      </c>
      <c r="K44" s="53">
        <f t="shared" si="20"/>
        <v>10000</v>
      </c>
      <c r="L44" s="53">
        <f t="shared" si="20"/>
        <v>0</v>
      </c>
      <c r="M44" s="53">
        <f t="shared" si="15"/>
        <v>10000</v>
      </c>
      <c r="N44" s="53">
        <f t="shared" si="21"/>
        <v>10000</v>
      </c>
      <c r="O44" s="53">
        <f t="shared" si="21"/>
        <v>0</v>
      </c>
      <c r="P44" s="53">
        <f t="shared" si="16"/>
        <v>10000</v>
      </c>
      <c r="Q44" s="53">
        <f t="shared" si="22"/>
        <v>10000</v>
      </c>
      <c r="R44" s="53">
        <f t="shared" si="22"/>
        <v>0</v>
      </c>
      <c r="S44" s="23"/>
      <c r="T44" s="23"/>
    </row>
    <row r="45" spans="1:20" s="49" customFormat="1" ht="56.25" customHeight="1" x14ac:dyDescent="0.2">
      <c r="A45" s="67"/>
      <c r="B45" s="52" t="s">
        <v>38</v>
      </c>
      <c r="C45" s="69" t="s">
        <v>49</v>
      </c>
      <c r="D45" s="69" t="s">
        <v>26</v>
      </c>
      <c r="E45" s="69" t="s">
        <v>54</v>
      </c>
      <c r="F45" s="69" t="s">
        <v>26</v>
      </c>
      <c r="G45" s="69" t="s">
        <v>53</v>
      </c>
      <c r="H45" s="69" t="s">
        <v>2</v>
      </c>
      <c r="I45" s="69" t="s">
        <v>23</v>
      </c>
      <c r="J45" s="53">
        <f t="shared" si="0"/>
        <v>10000</v>
      </c>
      <c r="K45" s="53">
        <f t="shared" si="20"/>
        <v>10000</v>
      </c>
      <c r="L45" s="53">
        <f t="shared" si="20"/>
        <v>0</v>
      </c>
      <c r="M45" s="53">
        <f t="shared" si="15"/>
        <v>10000</v>
      </c>
      <c r="N45" s="53">
        <f t="shared" si="21"/>
        <v>10000</v>
      </c>
      <c r="O45" s="53">
        <f t="shared" si="21"/>
        <v>0</v>
      </c>
      <c r="P45" s="53">
        <f t="shared" si="16"/>
        <v>10000</v>
      </c>
      <c r="Q45" s="53">
        <f t="shared" si="22"/>
        <v>10000</v>
      </c>
      <c r="R45" s="53">
        <f t="shared" si="22"/>
        <v>0</v>
      </c>
      <c r="S45" s="23"/>
      <c r="T45" s="23"/>
    </row>
    <row r="46" spans="1:20" s="49" customFormat="1" ht="56.25" x14ac:dyDescent="0.2">
      <c r="A46" s="10"/>
      <c r="B46" s="56" t="s">
        <v>22</v>
      </c>
      <c r="C46" s="57" t="s">
        <v>49</v>
      </c>
      <c r="D46" s="57" t="s">
        <v>26</v>
      </c>
      <c r="E46" s="57" t="s">
        <v>54</v>
      </c>
      <c r="F46" s="57" t="s">
        <v>26</v>
      </c>
      <c r="G46" s="57" t="s">
        <v>53</v>
      </c>
      <c r="H46" s="58" t="s">
        <v>2</v>
      </c>
      <c r="I46" s="57" t="s">
        <v>24</v>
      </c>
      <c r="J46" s="48">
        <f t="shared" si="0"/>
        <v>10000</v>
      </c>
      <c r="K46" s="48">
        <f>6500+3500</f>
        <v>10000</v>
      </c>
      <c r="L46" s="48">
        <v>0</v>
      </c>
      <c r="M46" s="48">
        <f t="shared" si="15"/>
        <v>10000</v>
      </c>
      <c r="N46" s="48">
        <v>10000</v>
      </c>
      <c r="O46" s="48">
        <v>0</v>
      </c>
      <c r="P46" s="48">
        <f t="shared" si="16"/>
        <v>10000</v>
      </c>
      <c r="Q46" s="48">
        <v>10000</v>
      </c>
      <c r="R46" s="48">
        <v>0</v>
      </c>
      <c r="S46" s="23"/>
      <c r="T46" s="23"/>
    </row>
    <row r="47" spans="1:20" s="49" customFormat="1" ht="37.5" x14ac:dyDescent="0.2">
      <c r="A47" s="67"/>
      <c r="B47" s="52" t="s">
        <v>58</v>
      </c>
      <c r="C47" s="69" t="s">
        <v>49</v>
      </c>
      <c r="D47" s="69" t="s">
        <v>26</v>
      </c>
      <c r="E47" s="69" t="s">
        <v>57</v>
      </c>
      <c r="F47" s="69" t="s">
        <v>2</v>
      </c>
      <c r="G47" s="69" t="s">
        <v>20</v>
      </c>
      <c r="H47" s="69" t="s">
        <v>2</v>
      </c>
      <c r="I47" s="69"/>
      <c r="J47" s="53">
        <f t="shared" si="0"/>
        <v>30744</v>
      </c>
      <c r="K47" s="53">
        <f t="shared" ref="K47:L53" si="23">K48</f>
        <v>30744</v>
      </c>
      <c r="L47" s="53">
        <f t="shared" si="23"/>
        <v>0</v>
      </c>
      <c r="M47" s="53">
        <f t="shared" si="15"/>
        <v>30744</v>
      </c>
      <c r="N47" s="53">
        <f t="shared" ref="N47:O53" si="24">N48</f>
        <v>30744</v>
      </c>
      <c r="O47" s="53">
        <f t="shared" si="24"/>
        <v>0</v>
      </c>
      <c r="P47" s="53">
        <f t="shared" si="16"/>
        <v>30744</v>
      </c>
      <c r="Q47" s="53">
        <f t="shared" ref="Q47:R53" si="25">Q48</f>
        <v>30744</v>
      </c>
      <c r="R47" s="53">
        <f t="shared" si="25"/>
        <v>0</v>
      </c>
      <c r="S47" s="23"/>
      <c r="T47" s="23"/>
    </row>
    <row r="48" spans="1:20" s="49" customFormat="1" ht="59.25" customHeight="1" x14ac:dyDescent="0.2">
      <c r="A48" s="67"/>
      <c r="B48" s="52" t="s">
        <v>59</v>
      </c>
      <c r="C48" s="69" t="s">
        <v>49</v>
      </c>
      <c r="D48" s="69" t="s">
        <v>26</v>
      </c>
      <c r="E48" s="69" t="s">
        <v>57</v>
      </c>
      <c r="F48" s="69" t="s">
        <v>26</v>
      </c>
      <c r="G48" s="69" t="s">
        <v>53</v>
      </c>
      <c r="H48" s="69" t="s">
        <v>2</v>
      </c>
      <c r="I48" s="69"/>
      <c r="J48" s="53">
        <f t="shared" si="0"/>
        <v>30744</v>
      </c>
      <c r="K48" s="53">
        <f>K49</f>
        <v>30744</v>
      </c>
      <c r="L48" s="53">
        <f>L49</f>
        <v>0</v>
      </c>
      <c r="M48" s="53">
        <f t="shared" si="15"/>
        <v>30744</v>
      </c>
      <c r="N48" s="53">
        <f>N49</f>
        <v>30744</v>
      </c>
      <c r="O48" s="53">
        <f>O49</f>
        <v>0</v>
      </c>
      <c r="P48" s="53">
        <f t="shared" si="16"/>
        <v>30744</v>
      </c>
      <c r="Q48" s="53">
        <f>Q49</f>
        <v>30744</v>
      </c>
      <c r="R48" s="53">
        <f>R49</f>
        <v>0</v>
      </c>
      <c r="S48" s="23"/>
      <c r="T48" s="23"/>
    </row>
    <row r="49" spans="1:20" s="49" customFormat="1" ht="37.5" customHeight="1" x14ac:dyDescent="0.2">
      <c r="A49" s="67"/>
      <c r="B49" s="52" t="s">
        <v>62</v>
      </c>
      <c r="C49" s="69" t="s">
        <v>49</v>
      </c>
      <c r="D49" s="69" t="s">
        <v>26</v>
      </c>
      <c r="E49" s="69" t="s">
        <v>57</v>
      </c>
      <c r="F49" s="69" t="s">
        <v>26</v>
      </c>
      <c r="G49" s="69" t="s">
        <v>53</v>
      </c>
      <c r="H49" s="69" t="s">
        <v>2</v>
      </c>
      <c r="I49" s="69" t="s">
        <v>60</v>
      </c>
      <c r="J49" s="53">
        <f t="shared" si="0"/>
        <v>30744</v>
      </c>
      <c r="K49" s="53">
        <f t="shared" si="23"/>
        <v>30744</v>
      </c>
      <c r="L49" s="53">
        <f t="shared" si="23"/>
        <v>0</v>
      </c>
      <c r="M49" s="53">
        <f t="shared" si="15"/>
        <v>30744</v>
      </c>
      <c r="N49" s="53">
        <f t="shared" si="24"/>
        <v>30744</v>
      </c>
      <c r="O49" s="53">
        <f t="shared" si="24"/>
        <v>0</v>
      </c>
      <c r="P49" s="53">
        <f t="shared" si="16"/>
        <v>30744</v>
      </c>
      <c r="Q49" s="53">
        <f t="shared" si="25"/>
        <v>30744</v>
      </c>
      <c r="R49" s="53">
        <f t="shared" si="25"/>
        <v>0</v>
      </c>
      <c r="S49" s="23"/>
      <c r="T49" s="23"/>
    </row>
    <row r="50" spans="1:20" s="49" customFormat="1" ht="37.5" x14ac:dyDescent="0.2">
      <c r="A50" s="10"/>
      <c r="B50" s="56" t="s">
        <v>63</v>
      </c>
      <c r="C50" s="57" t="s">
        <v>49</v>
      </c>
      <c r="D50" s="57" t="s">
        <v>26</v>
      </c>
      <c r="E50" s="57" t="s">
        <v>57</v>
      </c>
      <c r="F50" s="57" t="s">
        <v>26</v>
      </c>
      <c r="G50" s="57" t="s">
        <v>53</v>
      </c>
      <c r="H50" s="58" t="s">
        <v>2</v>
      </c>
      <c r="I50" s="57" t="s">
        <v>61</v>
      </c>
      <c r="J50" s="48">
        <f t="shared" si="0"/>
        <v>30744</v>
      </c>
      <c r="K50" s="48">
        <v>30744</v>
      </c>
      <c r="L50" s="48">
        <v>0</v>
      </c>
      <c r="M50" s="48">
        <f t="shared" si="15"/>
        <v>30744</v>
      </c>
      <c r="N50" s="48">
        <v>30744</v>
      </c>
      <c r="O50" s="48">
        <v>0</v>
      </c>
      <c r="P50" s="48">
        <f t="shared" si="16"/>
        <v>30744</v>
      </c>
      <c r="Q50" s="48">
        <v>30744</v>
      </c>
      <c r="R50" s="48">
        <v>0</v>
      </c>
      <c r="S50" s="23"/>
      <c r="T50" s="23"/>
    </row>
    <row r="51" spans="1:20" s="49" customFormat="1" ht="18.75" x14ac:dyDescent="0.2">
      <c r="A51" s="10"/>
      <c r="B51" s="38" t="s">
        <v>94</v>
      </c>
      <c r="C51" s="69" t="s">
        <v>49</v>
      </c>
      <c r="D51" s="69" t="s">
        <v>26</v>
      </c>
      <c r="E51" s="69" t="s">
        <v>81</v>
      </c>
      <c r="F51" s="69" t="s">
        <v>2</v>
      </c>
      <c r="G51" s="69" t="s">
        <v>20</v>
      </c>
      <c r="H51" s="69" t="s">
        <v>2</v>
      </c>
      <c r="I51" s="69"/>
      <c r="J51" s="53">
        <f t="shared" ref="J51:J54" si="26">K51+L51</f>
        <v>0</v>
      </c>
      <c r="K51" s="53">
        <f t="shared" si="23"/>
        <v>0</v>
      </c>
      <c r="L51" s="53">
        <f t="shared" si="23"/>
        <v>0</v>
      </c>
      <c r="M51" s="53">
        <f t="shared" ref="M51:M54" si="27">N51+O51</f>
        <v>75900</v>
      </c>
      <c r="N51" s="53">
        <f t="shared" si="24"/>
        <v>75900</v>
      </c>
      <c r="O51" s="53">
        <f t="shared" si="24"/>
        <v>0</v>
      </c>
      <c r="P51" s="53">
        <f t="shared" ref="P51:P54" si="28">Q51+R51</f>
        <v>75900</v>
      </c>
      <c r="Q51" s="53">
        <f t="shared" si="25"/>
        <v>75900</v>
      </c>
      <c r="R51" s="53">
        <f t="shared" si="25"/>
        <v>0</v>
      </c>
      <c r="S51" s="23"/>
      <c r="T51" s="23"/>
    </row>
    <row r="52" spans="1:20" s="49" customFormat="1" ht="56.25" x14ac:dyDescent="0.2">
      <c r="A52" s="10"/>
      <c r="B52" s="38" t="s">
        <v>95</v>
      </c>
      <c r="C52" s="69" t="s">
        <v>49</v>
      </c>
      <c r="D52" s="69" t="s">
        <v>26</v>
      </c>
      <c r="E52" s="69" t="s">
        <v>81</v>
      </c>
      <c r="F52" s="69" t="s">
        <v>26</v>
      </c>
      <c r="G52" s="69" t="s">
        <v>53</v>
      </c>
      <c r="H52" s="69" t="s">
        <v>2</v>
      </c>
      <c r="I52" s="69"/>
      <c r="J52" s="53">
        <f t="shared" si="26"/>
        <v>0</v>
      </c>
      <c r="K52" s="53">
        <f>K53</f>
        <v>0</v>
      </c>
      <c r="L52" s="53">
        <f>L53</f>
        <v>0</v>
      </c>
      <c r="M52" s="53">
        <f t="shared" si="27"/>
        <v>75900</v>
      </c>
      <c r="N52" s="53">
        <f>N53</f>
        <v>75900</v>
      </c>
      <c r="O52" s="53">
        <f>O53</f>
        <v>0</v>
      </c>
      <c r="P52" s="53">
        <f t="shared" si="28"/>
        <v>75900</v>
      </c>
      <c r="Q52" s="53">
        <f>Q53</f>
        <v>75900</v>
      </c>
      <c r="R52" s="53">
        <f>R53</f>
        <v>0</v>
      </c>
      <c r="S52" s="23"/>
      <c r="T52" s="23"/>
    </row>
    <row r="53" spans="1:20" s="49" customFormat="1" ht="37.5" x14ac:dyDescent="0.2">
      <c r="A53" s="10"/>
      <c r="B53" s="38" t="s">
        <v>62</v>
      </c>
      <c r="C53" s="69" t="s">
        <v>49</v>
      </c>
      <c r="D53" s="69" t="s">
        <v>26</v>
      </c>
      <c r="E53" s="69" t="s">
        <v>81</v>
      </c>
      <c r="F53" s="69" t="s">
        <v>26</v>
      </c>
      <c r="G53" s="69" t="s">
        <v>53</v>
      </c>
      <c r="H53" s="69" t="s">
        <v>2</v>
      </c>
      <c r="I53" s="69" t="s">
        <v>60</v>
      </c>
      <c r="J53" s="53">
        <f t="shared" si="26"/>
        <v>0</v>
      </c>
      <c r="K53" s="53">
        <f t="shared" si="23"/>
        <v>0</v>
      </c>
      <c r="L53" s="53">
        <f t="shared" si="23"/>
        <v>0</v>
      </c>
      <c r="M53" s="53">
        <f t="shared" si="27"/>
        <v>75900</v>
      </c>
      <c r="N53" s="53">
        <f t="shared" si="24"/>
        <v>75900</v>
      </c>
      <c r="O53" s="53">
        <f t="shared" si="24"/>
        <v>0</v>
      </c>
      <c r="P53" s="53">
        <f t="shared" si="28"/>
        <v>75900</v>
      </c>
      <c r="Q53" s="53">
        <f t="shared" si="25"/>
        <v>75900</v>
      </c>
      <c r="R53" s="53">
        <f t="shared" si="25"/>
        <v>0</v>
      </c>
      <c r="S53" s="23"/>
      <c r="T53" s="23"/>
    </row>
    <row r="54" spans="1:20" s="49" customFormat="1" ht="18.75" x14ac:dyDescent="0.2">
      <c r="A54" s="10"/>
      <c r="B54" s="44" t="s">
        <v>86</v>
      </c>
      <c r="C54" s="57" t="s">
        <v>49</v>
      </c>
      <c r="D54" s="57" t="s">
        <v>26</v>
      </c>
      <c r="E54" s="57" t="s">
        <v>81</v>
      </c>
      <c r="F54" s="57" t="s">
        <v>26</v>
      </c>
      <c r="G54" s="57" t="s">
        <v>53</v>
      </c>
      <c r="H54" s="58" t="s">
        <v>2</v>
      </c>
      <c r="I54" s="57" t="s">
        <v>83</v>
      </c>
      <c r="J54" s="48">
        <f t="shared" si="26"/>
        <v>0</v>
      </c>
      <c r="K54" s="48">
        <v>0</v>
      </c>
      <c r="L54" s="48">
        <v>0</v>
      </c>
      <c r="M54" s="48">
        <f t="shared" si="27"/>
        <v>75900</v>
      </c>
      <c r="N54" s="48">
        <v>75900</v>
      </c>
      <c r="O54" s="48">
        <v>0</v>
      </c>
      <c r="P54" s="48">
        <f t="shared" si="28"/>
        <v>75900</v>
      </c>
      <c r="Q54" s="48">
        <v>75900</v>
      </c>
      <c r="R54" s="48">
        <v>0</v>
      </c>
      <c r="S54" s="23"/>
      <c r="T54" s="23"/>
    </row>
    <row r="55" spans="1:20" s="23" customFormat="1" ht="75" x14ac:dyDescent="0.2">
      <c r="A55" s="83"/>
      <c r="B55" s="52" t="s">
        <v>65</v>
      </c>
      <c r="C55" s="84" t="s">
        <v>49</v>
      </c>
      <c r="D55" s="84" t="s">
        <v>34</v>
      </c>
      <c r="E55" s="84" t="s">
        <v>3</v>
      </c>
      <c r="F55" s="84" t="s">
        <v>2</v>
      </c>
      <c r="G55" s="84" t="s">
        <v>20</v>
      </c>
      <c r="H55" s="84" t="s">
        <v>2</v>
      </c>
      <c r="I55" s="84"/>
      <c r="J55" s="53">
        <f t="shared" si="0"/>
        <v>9445459.3099999987</v>
      </c>
      <c r="K55" s="53">
        <f>K56</f>
        <v>9286201.3099999987</v>
      </c>
      <c r="L55" s="53">
        <f>L56</f>
        <v>159258</v>
      </c>
      <c r="M55" s="53">
        <f t="shared" si="15"/>
        <v>6190167.5999999996</v>
      </c>
      <c r="N55" s="53">
        <f>N56</f>
        <v>6023519.5999999996</v>
      </c>
      <c r="O55" s="53">
        <f>O56</f>
        <v>166648</v>
      </c>
      <c r="P55" s="53">
        <f t="shared" si="16"/>
        <v>6333292.0700000003</v>
      </c>
      <c r="Q55" s="53">
        <f>Q56</f>
        <v>6160575.0700000003</v>
      </c>
      <c r="R55" s="53">
        <f>R56</f>
        <v>172717</v>
      </c>
    </row>
    <row r="56" spans="1:20" s="50" customFormat="1" ht="75" x14ac:dyDescent="0.2">
      <c r="A56" s="67"/>
      <c r="B56" s="52" t="s">
        <v>66</v>
      </c>
      <c r="C56" s="69" t="s">
        <v>49</v>
      </c>
      <c r="D56" s="69" t="s">
        <v>34</v>
      </c>
      <c r="E56" s="69" t="s">
        <v>4</v>
      </c>
      <c r="F56" s="69" t="s">
        <v>2</v>
      </c>
      <c r="G56" s="69" t="s">
        <v>20</v>
      </c>
      <c r="H56" s="69" t="s">
        <v>2</v>
      </c>
      <c r="I56" s="69"/>
      <c r="J56" s="53">
        <f t="shared" si="0"/>
        <v>9445459.3099999987</v>
      </c>
      <c r="K56" s="53">
        <f>K57+K63+K70+K73+K76+K79+K84</f>
        <v>9286201.3099999987</v>
      </c>
      <c r="L56" s="53">
        <f>L57+L63+L70+L73+L76+L79+L84</f>
        <v>159258</v>
      </c>
      <c r="M56" s="53">
        <f t="shared" si="15"/>
        <v>6190167.5999999996</v>
      </c>
      <c r="N56" s="53">
        <f>N57+N63+N70+N73+N76+N79+N84</f>
        <v>6023519.5999999996</v>
      </c>
      <c r="O56" s="53">
        <f>O57+O63+O70+O73+O76+O79+O84</f>
        <v>166648</v>
      </c>
      <c r="P56" s="53">
        <f t="shared" si="16"/>
        <v>6333292.0700000003</v>
      </c>
      <c r="Q56" s="53">
        <f>Q57+Q63+Q70+Q73+Q76+Q79+Q84</f>
        <v>6160575.0700000003</v>
      </c>
      <c r="R56" s="53">
        <f>R57+R63+R70+R73+R76+R79+R84</f>
        <v>172717</v>
      </c>
      <c r="S56" s="23"/>
      <c r="T56" s="23"/>
    </row>
    <row r="57" spans="1:20" s="50" customFormat="1" ht="56.25" x14ac:dyDescent="0.2">
      <c r="A57" s="67"/>
      <c r="B57" s="52" t="s">
        <v>68</v>
      </c>
      <c r="C57" s="69" t="s">
        <v>49</v>
      </c>
      <c r="D57" s="69" t="s">
        <v>34</v>
      </c>
      <c r="E57" s="69" t="s">
        <v>4</v>
      </c>
      <c r="F57" s="69" t="s">
        <v>26</v>
      </c>
      <c r="G57" s="69" t="s">
        <v>53</v>
      </c>
      <c r="H57" s="69" t="s">
        <v>2</v>
      </c>
      <c r="I57" s="69"/>
      <c r="J57" s="53">
        <f t="shared" si="0"/>
        <v>611488.66999999993</v>
      </c>
      <c r="K57" s="53">
        <f>K58+K60</f>
        <v>611488.66999999993</v>
      </c>
      <c r="L57" s="53">
        <f>L58+L60</f>
        <v>0</v>
      </c>
      <c r="M57" s="53">
        <f t="shared" si="15"/>
        <v>5000</v>
      </c>
      <c r="N57" s="53">
        <f>N58+N60</f>
        <v>5000</v>
      </c>
      <c r="O57" s="53">
        <f>O58+O60</f>
        <v>0</v>
      </c>
      <c r="P57" s="53">
        <f t="shared" si="16"/>
        <v>5000</v>
      </c>
      <c r="Q57" s="53">
        <f>Q58+Q60</f>
        <v>5000</v>
      </c>
      <c r="R57" s="53">
        <f>R58+R60</f>
        <v>0</v>
      </c>
      <c r="S57" s="23"/>
      <c r="T57" s="23"/>
    </row>
    <row r="58" spans="1:20" s="50" customFormat="1" ht="37.5" x14ac:dyDescent="0.2">
      <c r="A58" s="67"/>
      <c r="B58" s="52" t="s">
        <v>38</v>
      </c>
      <c r="C58" s="69" t="s">
        <v>49</v>
      </c>
      <c r="D58" s="69" t="s">
        <v>34</v>
      </c>
      <c r="E58" s="69" t="s">
        <v>4</v>
      </c>
      <c r="F58" s="69" t="s">
        <v>26</v>
      </c>
      <c r="G58" s="69" t="s">
        <v>53</v>
      </c>
      <c r="H58" s="69" t="s">
        <v>2</v>
      </c>
      <c r="I58" s="69" t="s">
        <v>23</v>
      </c>
      <c r="J58" s="53">
        <f t="shared" si="0"/>
        <v>378057.35</v>
      </c>
      <c r="K58" s="53">
        <f>K59</f>
        <v>378057.35</v>
      </c>
      <c r="L58" s="53">
        <f>L59</f>
        <v>0</v>
      </c>
      <c r="M58" s="53">
        <f t="shared" ref="M58:M127" si="29">N58+O58</f>
        <v>0</v>
      </c>
      <c r="N58" s="53">
        <f>N59</f>
        <v>0</v>
      </c>
      <c r="O58" s="53">
        <f>O59</f>
        <v>0</v>
      </c>
      <c r="P58" s="53">
        <f t="shared" ref="P58:P127" si="30">Q58+R58</f>
        <v>0</v>
      </c>
      <c r="Q58" s="53">
        <f>Q59</f>
        <v>0</v>
      </c>
      <c r="R58" s="53">
        <f>R59</f>
        <v>0</v>
      </c>
      <c r="S58" s="23"/>
      <c r="T58" s="23"/>
    </row>
    <row r="59" spans="1:20" s="50" customFormat="1" ht="56.25" x14ac:dyDescent="0.2">
      <c r="A59" s="10"/>
      <c r="B59" s="56" t="s">
        <v>22</v>
      </c>
      <c r="C59" s="57" t="s">
        <v>49</v>
      </c>
      <c r="D59" s="57" t="s">
        <v>34</v>
      </c>
      <c r="E59" s="57" t="s">
        <v>4</v>
      </c>
      <c r="F59" s="57" t="s">
        <v>26</v>
      </c>
      <c r="G59" s="57" t="s">
        <v>53</v>
      </c>
      <c r="H59" s="58" t="s">
        <v>2</v>
      </c>
      <c r="I59" s="57" t="s">
        <v>24</v>
      </c>
      <c r="J59" s="48">
        <f t="shared" si="0"/>
        <v>378057.35</v>
      </c>
      <c r="K59" s="48">
        <v>378057.35</v>
      </c>
      <c r="L59" s="48">
        <v>0</v>
      </c>
      <c r="M59" s="48">
        <f t="shared" si="29"/>
        <v>0</v>
      </c>
      <c r="N59" s="48">
        <v>0</v>
      </c>
      <c r="O59" s="48">
        <v>0</v>
      </c>
      <c r="P59" s="48">
        <f t="shared" si="30"/>
        <v>0</v>
      </c>
      <c r="Q59" s="48">
        <v>0</v>
      </c>
      <c r="R59" s="48">
        <v>0</v>
      </c>
      <c r="S59" s="23"/>
      <c r="T59" s="59"/>
    </row>
    <row r="60" spans="1:20" s="50" customFormat="1" ht="18.75" x14ac:dyDescent="0.2">
      <c r="A60" s="10"/>
      <c r="B60" s="38" t="s">
        <v>30</v>
      </c>
      <c r="C60" s="69" t="s">
        <v>49</v>
      </c>
      <c r="D60" s="69" t="s">
        <v>34</v>
      </c>
      <c r="E60" s="69" t="s">
        <v>4</v>
      </c>
      <c r="F60" s="69" t="s">
        <v>26</v>
      </c>
      <c r="G60" s="69" t="s">
        <v>53</v>
      </c>
      <c r="H60" s="69" t="s">
        <v>2</v>
      </c>
      <c r="I60" s="69" t="s">
        <v>28</v>
      </c>
      <c r="J60" s="53">
        <f>K60+L60</f>
        <v>233431.32</v>
      </c>
      <c r="K60" s="53">
        <f>K62+K61</f>
        <v>233431.32</v>
      </c>
      <c r="L60" s="53">
        <f>L62</f>
        <v>0</v>
      </c>
      <c r="M60" s="53">
        <f t="shared" ref="M60:M62" si="31">N60+O60</f>
        <v>5000</v>
      </c>
      <c r="N60" s="53">
        <f>N62</f>
        <v>5000</v>
      </c>
      <c r="O60" s="53">
        <f>O62</f>
        <v>0</v>
      </c>
      <c r="P60" s="53">
        <f t="shared" ref="P60:P62" si="32">Q60+R60</f>
        <v>5000</v>
      </c>
      <c r="Q60" s="53">
        <f>Q62</f>
        <v>5000</v>
      </c>
      <c r="R60" s="53">
        <f>R62</f>
        <v>0</v>
      </c>
      <c r="S60" s="23"/>
      <c r="T60" s="23"/>
    </row>
    <row r="61" spans="1:20" s="50" customFormat="1" ht="18.75" x14ac:dyDescent="0.2">
      <c r="A61" s="10"/>
      <c r="B61" s="38" t="s">
        <v>108</v>
      </c>
      <c r="C61" s="69" t="s">
        <v>49</v>
      </c>
      <c r="D61" s="69" t="s">
        <v>34</v>
      </c>
      <c r="E61" s="69" t="s">
        <v>4</v>
      </c>
      <c r="F61" s="69" t="s">
        <v>26</v>
      </c>
      <c r="G61" s="69" t="s">
        <v>53</v>
      </c>
      <c r="H61" s="69" t="s">
        <v>2</v>
      </c>
      <c r="I61" s="69" t="s">
        <v>104</v>
      </c>
      <c r="J61" s="53">
        <f>K61</f>
        <v>226705.07</v>
      </c>
      <c r="K61" s="53">
        <v>226705.07</v>
      </c>
      <c r="L61" s="53"/>
      <c r="M61" s="53"/>
      <c r="N61" s="53"/>
      <c r="O61" s="53"/>
      <c r="P61" s="53"/>
      <c r="Q61" s="53"/>
      <c r="R61" s="53"/>
      <c r="S61" s="23"/>
      <c r="T61" s="23"/>
    </row>
    <row r="62" spans="1:20" s="50" customFormat="1" ht="18.75" x14ac:dyDescent="0.2">
      <c r="A62" s="10"/>
      <c r="B62" s="44" t="s">
        <v>31</v>
      </c>
      <c r="C62" s="57" t="s">
        <v>49</v>
      </c>
      <c r="D62" s="57" t="s">
        <v>34</v>
      </c>
      <c r="E62" s="57" t="s">
        <v>4</v>
      </c>
      <c r="F62" s="57" t="s">
        <v>26</v>
      </c>
      <c r="G62" s="57" t="s">
        <v>53</v>
      </c>
      <c r="H62" s="58" t="s">
        <v>2</v>
      </c>
      <c r="I62" s="57" t="s">
        <v>29</v>
      </c>
      <c r="J62" s="48">
        <f>K62</f>
        <v>6726.25</v>
      </c>
      <c r="K62" s="48">
        <v>6726.25</v>
      </c>
      <c r="L62" s="48">
        <v>0</v>
      </c>
      <c r="M62" s="48">
        <f t="shared" si="31"/>
        <v>5000</v>
      </c>
      <c r="N62" s="48">
        <v>5000</v>
      </c>
      <c r="O62" s="48">
        <v>0</v>
      </c>
      <c r="P62" s="48">
        <f t="shared" si="32"/>
        <v>5000</v>
      </c>
      <c r="Q62" s="48">
        <v>5000</v>
      </c>
      <c r="R62" s="48">
        <v>0</v>
      </c>
      <c r="S62" s="23"/>
      <c r="T62" s="23"/>
    </row>
    <row r="63" spans="1:20" s="50" customFormat="1" ht="37.5" x14ac:dyDescent="0.2">
      <c r="A63" s="10"/>
      <c r="B63" s="52" t="s">
        <v>69</v>
      </c>
      <c r="C63" s="69" t="s">
        <v>49</v>
      </c>
      <c r="D63" s="69" t="s">
        <v>34</v>
      </c>
      <c r="E63" s="69" t="s">
        <v>4</v>
      </c>
      <c r="F63" s="69" t="s">
        <v>26</v>
      </c>
      <c r="G63" s="69" t="s">
        <v>27</v>
      </c>
      <c r="H63" s="69" t="s">
        <v>2</v>
      </c>
      <c r="I63" s="69"/>
      <c r="J63" s="53">
        <f t="shared" si="0"/>
        <v>6827161.669999999</v>
      </c>
      <c r="K63" s="53">
        <f>K64+K66+K68</f>
        <v>6827161.669999999</v>
      </c>
      <c r="L63" s="53">
        <f>L64+L66+L68</f>
        <v>0</v>
      </c>
      <c r="M63" s="53">
        <f t="shared" si="29"/>
        <v>3501719.6</v>
      </c>
      <c r="N63" s="53">
        <f>N64+N66+N68</f>
        <v>3501719.6</v>
      </c>
      <c r="O63" s="53">
        <f>O64+O66+O68</f>
        <v>0</v>
      </c>
      <c r="P63" s="53">
        <f t="shared" si="30"/>
        <v>3638775.07</v>
      </c>
      <c r="Q63" s="53">
        <f>Q64+Q66+Q68</f>
        <v>3638775.07</v>
      </c>
      <c r="R63" s="53">
        <f>R64+R66+R68</f>
        <v>0</v>
      </c>
      <c r="S63" s="23"/>
      <c r="T63" s="23"/>
    </row>
    <row r="64" spans="1:20" s="50" customFormat="1" ht="112.5" x14ac:dyDescent="0.2">
      <c r="A64" s="10"/>
      <c r="B64" s="52" t="s">
        <v>15</v>
      </c>
      <c r="C64" s="69" t="s">
        <v>49</v>
      </c>
      <c r="D64" s="69" t="s">
        <v>34</v>
      </c>
      <c r="E64" s="69" t="s">
        <v>4</v>
      </c>
      <c r="F64" s="69" t="s">
        <v>26</v>
      </c>
      <c r="G64" s="69" t="s">
        <v>27</v>
      </c>
      <c r="H64" s="69" t="s">
        <v>2</v>
      </c>
      <c r="I64" s="69" t="s">
        <v>16</v>
      </c>
      <c r="J64" s="53">
        <f t="shared" si="0"/>
        <v>1836014.01</v>
      </c>
      <c r="K64" s="53">
        <f>K65</f>
        <v>1836014.01</v>
      </c>
      <c r="L64" s="53">
        <f>L65</f>
        <v>0</v>
      </c>
      <c r="M64" s="53">
        <f t="shared" si="29"/>
        <v>2706833.12</v>
      </c>
      <c r="N64" s="53">
        <f>N65</f>
        <v>2706833.12</v>
      </c>
      <c r="O64" s="53">
        <f>O65</f>
        <v>0</v>
      </c>
      <c r="P64" s="53">
        <f t="shared" si="30"/>
        <v>2766569.39</v>
      </c>
      <c r="Q64" s="53">
        <f>Q65</f>
        <v>2766569.39</v>
      </c>
      <c r="R64" s="53">
        <f>R65</f>
        <v>0</v>
      </c>
      <c r="S64" s="23"/>
      <c r="T64" s="23"/>
    </row>
    <row r="65" spans="1:20" s="50" customFormat="1" ht="37.5" x14ac:dyDescent="0.2">
      <c r="A65" s="10"/>
      <c r="B65" s="56" t="s">
        <v>21</v>
      </c>
      <c r="C65" s="57" t="s">
        <v>49</v>
      </c>
      <c r="D65" s="57" t="s">
        <v>34</v>
      </c>
      <c r="E65" s="57" t="s">
        <v>4</v>
      </c>
      <c r="F65" s="57" t="s">
        <v>26</v>
      </c>
      <c r="G65" s="57" t="s">
        <v>27</v>
      </c>
      <c r="H65" s="58" t="s">
        <v>2</v>
      </c>
      <c r="I65" s="57" t="s">
        <v>25</v>
      </c>
      <c r="J65" s="48">
        <f t="shared" si="0"/>
        <v>1836014.01</v>
      </c>
      <c r="K65" s="48">
        <f>1486014.01+350000</f>
        <v>1836014.01</v>
      </c>
      <c r="L65" s="48">
        <v>0</v>
      </c>
      <c r="M65" s="48">
        <f t="shared" si="29"/>
        <v>2706833.12</v>
      </c>
      <c r="N65" s="48">
        <v>2706833.12</v>
      </c>
      <c r="O65" s="48">
        <v>0</v>
      </c>
      <c r="P65" s="48">
        <f t="shared" si="30"/>
        <v>2766569.39</v>
      </c>
      <c r="Q65" s="48">
        <f>2800000+172717-206147.61</f>
        <v>2766569.39</v>
      </c>
      <c r="R65" s="48">
        <v>0</v>
      </c>
      <c r="S65" s="23"/>
      <c r="T65" s="23"/>
    </row>
    <row r="66" spans="1:20" s="49" customFormat="1" ht="37.5" x14ac:dyDescent="0.2">
      <c r="A66" s="10"/>
      <c r="B66" s="52" t="s">
        <v>38</v>
      </c>
      <c r="C66" s="69" t="s">
        <v>49</v>
      </c>
      <c r="D66" s="69" t="s">
        <v>34</v>
      </c>
      <c r="E66" s="69" t="s">
        <v>4</v>
      </c>
      <c r="F66" s="69" t="s">
        <v>26</v>
      </c>
      <c r="G66" s="69" t="s">
        <v>27</v>
      </c>
      <c r="H66" s="69" t="s">
        <v>2</v>
      </c>
      <c r="I66" s="69" t="s">
        <v>23</v>
      </c>
      <c r="J66" s="53">
        <f t="shared" si="0"/>
        <v>4977495.8099999996</v>
      </c>
      <c r="K66" s="53">
        <f>K67</f>
        <v>4977495.8099999996</v>
      </c>
      <c r="L66" s="53">
        <f>L67</f>
        <v>0</v>
      </c>
      <c r="M66" s="53">
        <f t="shared" si="29"/>
        <v>774886.48</v>
      </c>
      <c r="N66" s="53">
        <f>N67</f>
        <v>774886.48</v>
      </c>
      <c r="O66" s="53">
        <f>O67</f>
        <v>0</v>
      </c>
      <c r="P66" s="53">
        <f t="shared" si="30"/>
        <v>852205.6799999997</v>
      </c>
      <c r="Q66" s="53">
        <f>Q67</f>
        <v>852205.6799999997</v>
      </c>
      <c r="R66" s="53">
        <f>R67</f>
        <v>0</v>
      </c>
      <c r="S66" s="23"/>
      <c r="T66" s="23"/>
    </row>
    <row r="67" spans="1:20" s="49" customFormat="1" ht="56.25" x14ac:dyDescent="0.2">
      <c r="A67" s="10"/>
      <c r="B67" s="56" t="s">
        <v>22</v>
      </c>
      <c r="C67" s="57" t="s">
        <v>49</v>
      </c>
      <c r="D67" s="57" t="s">
        <v>34</v>
      </c>
      <c r="E67" s="57" t="s">
        <v>4</v>
      </c>
      <c r="F67" s="57" t="s">
        <v>26</v>
      </c>
      <c r="G67" s="57" t="s">
        <v>27</v>
      </c>
      <c r="H67" s="58" t="s">
        <v>2</v>
      </c>
      <c r="I67" s="57" t="s">
        <v>24</v>
      </c>
      <c r="J67" s="48">
        <f>K67</f>
        <v>4977495.8099999996</v>
      </c>
      <c r="K67" s="48">
        <v>4977495.8099999996</v>
      </c>
      <c r="L67" s="48">
        <v>0</v>
      </c>
      <c r="M67" s="48">
        <f t="shared" si="29"/>
        <v>774886.48</v>
      </c>
      <c r="N67" s="48">
        <v>774886.48</v>
      </c>
      <c r="O67" s="48">
        <v>0</v>
      </c>
      <c r="P67" s="48">
        <f t="shared" si="30"/>
        <v>852205.6799999997</v>
      </c>
      <c r="Q67" s="48">
        <v>852205.6799999997</v>
      </c>
      <c r="R67" s="48">
        <v>0</v>
      </c>
      <c r="S67" s="23"/>
      <c r="T67" s="23"/>
    </row>
    <row r="68" spans="1:20" s="49" customFormat="1" ht="18.75" x14ac:dyDescent="0.2">
      <c r="A68" s="6"/>
      <c r="B68" s="52" t="s">
        <v>30</v>
      </c>
      <c r="C68" s="54" t="s">
        <v>49</v>
      </c>
      <c r="D68" s="54" t="s">
        <v>34</v>
      </c>
      <c r="E68" s="54" t="s">
        <v>4</v>
      </c>
      <c r="F68" s="54" t="s">
        <v>26</v>
      </c>
      <c r="G68" s="54" t="s">
        <v>27</v>
      </c>
      <c r="H68" s="69" t="s">
        <v>2</v>
      </c>
      <c r="I68" s="54" t="s">
        <v>28</v>
      </c>
      <c r="J68" s="53">
        <f t="shared" si="0"/>
        <v>13651.85</v>
      </c>
      <c r="K68" s="53">
        <f>K69</f>
        <v>13651.85</v>
      </c>
      <c r="L68" s="53">
        <f>L69</f>
        <v>0</v>
      </c>
      <c r="M68" s="53">
        <f t="shared" si="29"/>
        <v>20000</v>
      </c>
      <c r="N68" s="53">
        <f>N69</f>
        <v>20000</v>
      </c>
      <c r="O68" s="53">
        <f>O69</f>
        <v>0</v>
      </c>
      <c r="P68" s="53">
        <f t="shared" si="30"/>
        <v>20000</v>
      </c>
      <c r="Q68" s="53">
        <f>Q69</f>
        <v>20000</v>
      </c>
      <c r="R68" s="53">
        <f>R69</f>
        <v>0</v>
      </c>
      <c r="S68" s="23"/>
      <c r="T68" s="23"/>
    </row>
    <row r="69" spans="1:20" s="49" customFormat="1" ht="18.75" x14ac:dyDescent="0.2">
      <c r="A69" s="10"/>
      <c r="B69" s="56" t="s">
        <v>31</v>
      </c>
      <c r="C69" s="57" t="s">
        <v>49</v>
      </c>
      <c r="D69" s="57" t="s">
        <v>34</v>
      </c>
      <c r="E69" s="57" t="s">
        <v>4</v>
      </c>
      <c r="F69" s="57" t="s">
        <v>26</v>
      </c>
      <c r="G69" s="57" t="s">
        <v>27</v>
      </c>
      <c r="H69" s="58" t="s">
        <v>2</v>
      </c>
      <c r="I69" s="57" t="s">
        <v>29</v>
      </c>
      <c r="J69" s="48">
        <f t="shared" si="0"/>
        <v>13651.85</v>
      </c>
      <c r="K69" s="48">
        <v>13651.85</v>
      </c>
      <c r="L69" s="48">
        <v>0</v>
      </c>
      <c r="M69" s="48">
        <f t="shared" si="29"/>
        <v>20000</v>
      </c>
      <c r="N69" s="48">
        <v>20000</v>
      </c>
      <c r="O69" s="48">
        <v>0</v>
      </c>
      <c r="P69" s="48">
        <f t="shared" si="30"/>
        <v>20000</v>
      </c>
      <c r="Q69" s="48">
        <v>20000</v>
      </c>
      <c r="R69" s="48">
        <v>0</v>
      </c>
      <c r="S69" s="23"/>
      <c r="T69" s="23"/>
    </row>
    <row r="70" spans="1:20" s="50" customFormat="1" ht="56.25" x14ac:dyDescent="0.2">
      <c r="A70" s="10"/>
      <c r="B70" s="52" t="s">
        <v>70</v>
      </c>
      <c r="C70" s="69" t="s">
        <v>49</v>
      </c>
      <c r="D70" s="69" t="s">
        <v>34</v>
      </c>
      <c r="E70" s="69" t="s">
        <v>4</v>
      </c>
      <c r="F70" s="69" t="s">
        <v>26</v>
      </c>
      <c r="G70" s="69" t="s">
        <v>71</v>
      </c>
      <c r="H70" s="69" t="s">
        <v>2</v>
      </c>
      <c r="I70" s="69"/>
      <c r="J70" s="53">
        <f t="shared" si="0"/>
        <v>0</v>
      </c>
      <c r="K70" s="53">
        <f>K71</f>
        <v>0</v>
      </c>
      <c r="L70" s="53">
        <f>L71</f>
        <v>0</v>
      </c>
      <c r="M70" s="53">
        <f t="shared" si="29"/>
        <v>15000</v>
      </c>
      <c r="N70" s="53">
        <f>N71</f>
        <v>15000</v>
      </c>
      <c r="O70" s="53">
        <f>O71</f>
        <v>0</v>
      </c>
      <c r="P70" s="53">
        <f t="shared" si="30"/>
        <v>15000</v>
      </c>
      <c r="Q70" s="53">
        <f>Q71</f>
        <v>15000</v>
      </c>
      <c r="R70" s="53">
        <f>R71</f>
        <v>0</v>
      </c>
      <c r="S70" s="23"/>
      <c r="T70" s="23"/>
    </row>
    <row r="71" spans="1:20" s="50" customFormat="1" ht="37.5" x14ac:dyDescent="0.2">
      <c r="A71" s="10"/>
      <c r="B71" s="52" t="s">
        <v>38</v>
      </c>
      <c r="C71" s="69" t="s">
        <v>49</v>
      </c>
      <c r="D71" s="69" t="s">
        <v>34</v>
      </c>
      <c r="E71" s="69" t="s">
        <v>4</v>
      </c>
      <c r="F71" s="69" t="s">
        <v>26</v>
      </c>
      <c r="G71" s="69" t="s">
        <v>71</v>
      </c>
      <c r="H71" s="69" t="s">
        <v>2</v>
      </c>
      <c r="I71" s="69" t="s">
        <v>23</v>
      </c>
      <c r="J71" s="53">
        <f t="shared" si="0"/>
        <v>0</v>
      </c>
      <c r="K71" s="53">
        <f>K72</f>
        <v>0</v>
      </c>
      <c r="L71" s="53">
        <f>L72</f>
        <v>0</v>
      </c>
      <c r="M71" s="53">
        <f t="shared" si="29"/>
        <v>15000</v>
      </c>
      <c r="N71" s="53">
        <f>N72</f>
        <v>15000</v>
      </c>
      <c r="O71" s="53">
        <f>O72</f>
        <v>0</v>
      </c>
      <c r="P71" s="53">
        <f t="shared" si="30"/>
        <v>15000</v>
      </c>
      <c r="Q71" s="53">
        <f>Q72</f>
        <v>15000</v>
      </c>
      <c r="R71" s="53">
        <f>R72</f>
        <v>0</v>
      </c>
      <c r="S71" s="23"/>
      <c r="T71" s="23"/>
    </row>
    <row r="72" spans="1:20" s="50" customFormat="1" ht="56.25" x14ac:dyDescent="0.2">
      <c r="A72" s="10"/>
      <c r="B72" s="56" t="s">
        <v>22</v>
      </c>
      <c r="C72" s="57" t="s">
        <v>49</v>
      </c>
      <c r="D72" s="57" t="s">
        <v>34</v>
      </c>
      <c r="E72" s="57" t="s">
        <v>4</v>
      </c>
      <c r="F72" s="57" t="s">
        <v>26</v>
      </c>
      <c r="G72" s="57" t="s">
        <v>71</v>
      </c>
      <c r="H72" s="58" t="s">
        <v>2</v>
      </c>
      <c r="I72" s="57" t="s">
        <v>24</v>
      </c>
      <c r="J72" s="48">
        <f t="shared" si="0"/>
        <v>0</v>
      </c>
      <c r="K72" s="48">
        <v>0</v>
      </c>
      <c r="L72" s="48">
        <v>0</v>
      </c>
      <c r="M72" s="48">
        <f t="shared" si="29"/>
        <v>15000</v>
      </c>
      <c r="N72" s="48">
        <v>15000</v>
      </c>
      <c r="O72" s="48">
        <v>0</v>
      </c>
      <c r="P72" s="48">
        <f t="shared" si="30"/>
        <v>15000</v>
      </c>
      <c r="Q72" s="48">
        <v>15000</v>
      </c>
      <c r="R72" s="48">
        <v>0</v>
      </c>
      <c r="S72" s="23"/>
      <c r="T72" s="23"/>
    </row>
    <row r="73" spans="1:20" s="50" customFormat="1" ht="37.5" x14ac:dyDescent="0.2">
      <c r="A73" s="10"/>
      <c r="B73" s="52" t="s">
        <v>97</v>
      </c>
      <c r="C73" s="69" t="s">
        <v>49</v>
      </c>
      <c r="D73" s="69" t="s">
        <v>34</v>
      </c>
      <c r="E73" s="69" t="s">
        <v>4</v>
      </c>
      <c r="F73" s="69" t="s">
        <v>26</v>
      </c>
      <c r="G73" s="69" t="s">
        <v>96</v>
      </c>
      <c r="H73" s="69" t="s">
        <v>2</v>
      </c>
      <c r="I73" s="69"/>
      <c r="J73" s="53">
        <f t="shared" ref="J73:J75" si="33">K73+L73</f>
        <v>50.97</v>
      </c>
      <c r="K73" s="53">
        <f>K74</f>
        <v>50.97</v>
      </c>
      <c r="L73" s="53">
        <f>L74</f>
        <v>0</v>
      </c>
      <c r="M73" s="53">
        <f t="shared" ref="M73:M75" si="34">N73+O73</f>
        <v>10000</v>
      </c>
      <c r="N73" s="53">
        <f>N74</f>
        <v>10000</v>
      </c>
      <c r="O73" s="53">
        <f>O74</f>
        <v>0</v>
      </c>
      <c r="P73" s="53">
        <f t="shared" ref="P73:P75" si="35">Q73+R73</f>
        <v>10000</v>
      </c>
      <c r="Q73" s="53">
        <f>Q74</f>
        <v>10000</v>
      </c>
      <c r="R73" s="53">
        <f>R74</f>
        <v>0</v>
      </c>
      <c r="S73" s="23"/>
      <c r="T73" s="23"/>
    </row>
    <row r="74" spans="1:20" s="50" customFormat="1" ht="37.5" x14ac:dyDescent="0.2">
      <c r="A74" s="10"/>
      <c r="B74" s="52" t="s">
        <v>38</v>
      </c>
      <c r="C74" s="69" t="s">
        <v>49</v>
      </c>
      <c r="D74" s="69" t="s">
        <v>34</v>
      </c>
      <c r="E74" s="69" t="s">
        <v>4</v>
      </c>
      <c r="F74" s="69" t="s">
        <v>26</v>
      </c>
      <c r="G74" s="69" t="s">
        <v>96</v>
      </c>
      <c r="H74" s="69" t="s">
        <v>2</v>
      </c>
      <c r="I74" s="69" t="s">
        <v>23</v>
      </c>
      <c r="J74" s="53">
        <f t="shared" si="33"/>
        <v>50.97</v>
      </c>
      <c r="K74" s="53">
        <f>K75</f>
        <v>50.97</v>
      </c>
      <c r="L74" s="53">
        <f>L75</f>
        <v>0</v>
      </c>
      <c r="M74" s="53">
        <f t="shared" si="34"/>
        <v>10000</v>
      </c>
      <c r="N74" s="53">
        <f>N75</f>
        <v>10000</v>
      </c>
      <c r="O74" s="53">
        <f>O75</f>
        <v>0</v>
      </c>
      <c r="P74" s="53">
        <f t="shared" si="35"/>
        <v>10000</v>
      </c>
      <c r="Q74" s="53">
        <f>Q75</f>
        <v>10000</v>
      </c>
      <c r="R74" s="53">
        <f>R75</f>
        <v>0</v>
      </c>
      <c r="S74" s="23"/>
      <c r="T74" s="23"/>
    </row>
    <row r="75" spans="1:20" s="50" customFormat="1" ht="56.25" x14ac:dyDescent="0.2">
      <c r="A75" s="10"/>
      <c r="B75" s="56" t="s">
        <v>22</v>
      </c>
      <c r="C75" s="57" t="s">
        <v>49</v>
      </c>
      <c r="D75" s="57" t="s">
        <v>34</v>
      </c>
      <c r="E75" s="57" t="s">
        <v>4</v>
      </c>
      <c r="F75" s="57" t="s">
        <v>26</v>
      </c>
      <c r="G75" s="57" t="s">
        <v>96</v>
      </c>
      <c r="H75" s="58" t="s">
        <v>2</v>
      </c>
      <c r="I75" s="57" t="s">
        <v>24</v>
      </c>
      <c r="J75" s="48">
        <f t="shared" si="33"/>
        <v>50.97</v>
      </c>
      <c r="K75" s="48">
        <v>50.97</v>
      </c>
      <c r="L75" s="48">
        <v>0</v>
      </c>
      <c r="M75" s="48">
        <f t="shared" si="34"/>
        <v>10000</v>
      </c>
      <c r="N75" s="48">
        <v>10000</v>
      </c>
      <c r="O75" s="48">
        <v>0</v>
      </c>
      <c r="P75" s="48">
        <f t="shared" si="35"/>
        <v>10000</v>
      </c>
      <c r="Q75" s="48">
        <v>10000</v>
      </c>
      <c r="R75" s="48">
        <v>0</v>
      </c>
      <c r="S75" s="23"/>
      <c r="T75" s="23"/>
    </row>
    <row r="76" spans="1:20" s="50" customFormat="1" ht="37.5" x14ac:dyDescent="0.2">
      <c r="A76" s="10"/>
      <c r="B76" s="52" t="s">
        <v>72</v>
      </c>
      <c r="C76" s="69" t="s">
        <v>49</v>
      </c>
      <c r="D76" s="69" t="s">
        <v>34</v>
      </c>
      <c r="E76" s="69" t="s">
        <v>4</v>
      </c>
      <c r="F76" s="69" t="s">
        <v>26</v>
      </c>
      <c r="G76" s="69" t="s">
        <v>73</v>
      </c>
      <c r="H76" s="69" t="s">
        <v>2</v>
      </c>
      <c r="I76" s="69"/>
      <c r="J76" s="53">
        <f t="shared" si="0"/>
        <v>500</v>
      </c>
      <c r="K76" s="53">
        <f>K77</f>
        <v>500</v>
      </c>
      <c r="L76" s="53">
        <f>L77</f>
        <v>0</v>
      </c>
      <c r="M76" s="53">
        <f t="shared" si="29"/>
        <v>1000</v>
      </c>
      <c r="N76" s="53">
        <f>N77</f>
        <v>1000</v>
      </c>
      <c r="O76" s="53">
        <f>O77</f>
        <v>0</v>
      </c>
      <c r="P76" s="53">
        <f t="shared" si="30"/>
        <v>1000</v>
      </c>
      <c r="Q76" s="53">
        <f>Q77</f>
        <v>1000</v>
      </c>
      <c r="R76" s="53">
        <f>R77</f>
        <v>0</v>
      </c>
      <c r="S76" s="23"/>
      <c r="T76" s="23"/>
    </row>
    <row r="77" spans="1:20" s="50" customFormat="1" ht="18.75" x14ac:dyDescent="0.2">
      <c r="A77" s="10"/>
      <c r="B77" s="52" t="s">
        <v>30</v>
      </c>
      <c r="C77" s="69" t="s">
        <v>49</v>
      </c>
      <c r="D77" s="69" t="s">
        <v>34</v>
      </c>
      <c r="E77" s="69" t="s">
        <v>4</v>
      </c>
      <c r="F77" s="69" t="s">
        <v>26</v>
      </c>
      <c r="G77" s="69" t="s">
        <v>73</v>
      </c>
      <c r="H77" s="69" t="s">
        <v>2</v>
      </c>
      <c r="I77" s="69" t="s">
        <v>28</v>
      </c>
      <c r="J77" s="53">
        <f t="shared" si="0"/>
        <v>500</v>
      </c>
      <c r="K77" s="53">
        <f>K78</f>
        <v>500</v>
      </c>
      <c r="L77" s="53">
        <f>L78</f>
        <v>0</v>
      </c>
      <c r="M77" s="53">
        <f t="shared" si="29"/>
        <v>1000</v>
      </c>
      <c r="N77" s="53">
        <f>N78</f>
        <v>1000</v>
      </c>
      <c r="O77" s="53">
        <f>O78</f>
        <v>0</v>
      </c>
      <c r="P77" s="53">
        <f t="shared" si="30"/>
        <v>1000</v>
      </c>
      <c r="Q77" s="53">
        <f>Q78</f>
        <v>1000</v>
      </c>
      <c r="R77" s="53">
        <f>R78</f>
        <v>0</v>
      </c>
      <c r="S77" s="23"/>
      <c r="T77" s="23"/>
    </row>
    <row r="78" spans="1:20" s="50" customFormat="1" ht="18.75" x14ac:dyDescent="0.2">
      <c r="A78" s="10"/>
      <c r="B78" s="56" t="s">
        <v>33</v>
      </c>
      <c r="C78" s="57" t="s">
        <v>49</v>
      </c>
      <c r="D78" s="57" t="s">
        <v>34</v>
      </c>
      <c r="E78" s="57" t="s">
        <v>4</v>
      </c>
      <c r="F78" s="57" t="s">
        <v>26</v>
      </c>
      <c r="G78" s="57" t="s">
        <v>73</v>
      </c>
      <c r="H78" s="58" t="s">
        <v>2</v>
      </c>
      <c r="I78" s="57" t="s">
        <v>32</v>
      </c>
      <c r="J78" s="48">
        <f t="shared" si="0"/>
        <v>500</v>
      </c>
      <c r="K78" s="48">
        <v>500</v>
      </c>
      <c r="L78" s="48">
        <v>0</v>
      </c>
      <c r="M78" s="48">
        <f t="shared" si="29"/>
        <v>1000</v>
      </c>
      <c r="N78" s="48">
        <v>1000</v>
      </c>
      <c r="O78" s="48">
        <v>0</v>
      </c>
      <c r="P78" s="48">
        <f t="shared" si="30"/>
        <v>1000</v>
      </c>
      <c r="Q78" s="48">
        <v>1000</v>
      </c>
      <c r="R78" s="48">
        <v>0</v>
      </c>
      <c r="S78" s="23"/>
      <c r="T78" s="23"/>
    </row>
    <row r="79" spans="1:20" s="50" customFormat="1" ht="56.25" x14ac:dyDescent="0.2">
      <c r="A79" s="10"/>
      <c r="B79" s="52" t="s">
        <v>67</v>
      </c>
      <c r="C79" s="69" t="s">
        <v>49</v>
      </c>
      <c r="D79" s="69" t="s">
        <v>34</v>
      </c>
      <c r="E79" s="69" t="s">
        <v>4</v>
      </c>
      <c r="F79" s="69" t="s">
        <v>26</v>
      </c>
      <c r="G79" s="69" t="s">
        <v>64</v>
      </c>
      <c r="H79" s="69" t="s">
        <v>2</v>
      </c>
      <c r="I79" s="69"/>
      <c r="J79" s="53">
        <f t="shared" si="0"/>
        <v>1847000</v>
      </c>
      <c r="K79" s="53">
        <f>K80+K82</f>
        <v>1847000</v>
      </c>
      <c r="L79" s="53">
        <f>L80+L82</f>
        <v>0</v>
      </c>
      <c r="M79" s="53">
        <f t="shared" si="29"/>
        <v>2490800</v>
      </c>
      <c r="N79" s="53">
        <f>N80+N82</f>
        <v>2490800</v>
      </c>
      <c r="O79" s="53">
        <f>O80+O82</f>
        <v>0</v>
      </c>
      <c r="P79" s="53">
        <f t="shared" si="30"/>
        <v>2490800</v>
      </c>
      <c r="Q79" s="53">
        <f>Q80+Q82</f>
        <v>2490800</v>
      </c>
      <c r="R79" s="53">
        <f>R80+R82</f>
        <v>0</v>
      </c>
      <c r="S79" s="23"/>
      <c r="T79" s="23"/>
    </row>
    <row r="80" spans="1:20" s="50" customFormat="1" ht="112.5" x14ac:dyDescent="0.2">
      <c r="A80" s="10"/>
      <c r="B80" s="52" t="s">
        <v>15</v>
      </c>
      <c r="C80" s="69" t="s">
        <v>49</v>
      </c>
      <c r="D80" s="69" t="s">
        <v>34</v>
      </c>
      <c r="E80" s="69" t="s">
        <v>4</v>
      </c>
      <c r="F80" s="69" t="s">
        <v>26</v>
      </c>
      <c r="G80" s="69" t="s">
        <v>64</v>
      </c>
      <c r="H80" s="69" t="s">
        <v>2</v>
      </c>
      <c r="I80" s="69" t="s">
        <v>16</v>
      </c>
      <c r="J80" s="53">
        <f t="shared" si="0"/>
        <v>1847000</v>
      </c>
      <c r="K80" s="53">
        <f>K81</f>
        <v>1847000</v>
      </c>
      <c r="L80" s="53">
        <f>L81</f>
        <v>0</v>
      </c>
      <c r="M80" s="53">
        <f t="shared" si="29"/>
        <v>2475800</v>
      </c>
      <c r="N80" s="53">
        <f>N81</f>
        <v>2475800</v>
      </c>
      <c r="O80" s="53">
        <f>O81</f>
        <v>0</v>
      </c>
      <c r="P80" s="53">
        <f t="shared" si="30"/>
        <v>2475800</v>
      </c>
      <c r="Q80" s="53">
        <f>Q81</f>
        <v>2475800</v>
      </c>
      <c r="R80" s="53">
        <f>R81</f>
        <v>0</v>
      </c>
      <c r="S80" s="23"/>
      <c r="T80" s="23"/>
    </row>
    <row r="81" spans="1:20" s="50" customFormat="1" ht="37.5" x14ac:dyDescent="0.2">
      <c r="A81" s="10"/>
      <c r="B81" s="56" t="s">
        <v>9</v>
      </c>
      <c r="C81" s="57" t="s">
        <v>49</v>
      </c>
      <c r="D81" s="57" t="s">
        <v>34</v>
      </c>
      <c r="E81" s="57" t="s">
        <v>4</v>
      </c>
      <c r="F81" s="57" t="s">
        <v>26</v>
      </c>
      <c r="G81" s="57" t="s">
        <v>64</v>
      </c>
      <c r="H81" s="58" t="s">
        <v>2</v>
      </c>
      <c r="I81" s="57" t="s">
        <v>13</v>
      </c>
      <c r="J81" s="60">
        <f t="shared" si="0"/>
        <v>1847000</v>
      </c>
      <c r="K81" s="61">
        <v>1847000</v>
      </c>
      <c r="L81" s="61">
        <v>0</v>
      </c>
      <c r="M81" s="60">
        <f t="shared" si="29"/>
        <v>2475800</v>
      </c>
      <c r="N81" s="62">
        <v>2475800</v>
      </c>
      <c r="O81" s="62">
        <v>0</v>
      </c>
      <c r="P81" s="60">
        <f t="shared" si="30"/>
        <v>2475800</v>
      </c>
      <c r="Q81" s="63">
        <v>2475800</v>
      </c>
      <c r="R81" s="63">
        <v>0</v>
      </c>
      <c r="S81" s="23"/>
      <c r="T81" s="23"/>
    </row>
    <row r="82" spans="1:20" s="23" customFormat="1" ht="21" customHeight="1" x14ac:dyDescent="0.2">
      <c r="A82" s="10"/>
      <c r="B82" s="52" t="s">
        <v>30</v>
      </c>
      <c r="C82" s="54" t="s">
        <v>49</v>
      </c>
      <c r="D82" s="54" t="s">
        <v>34</v>
      </c>
      <c r="E82" s="54" t="s">
        <v>4</v>
      </c>
      <c r="F82" s="54" t="s">
        <v>26</v>
      </c>
      <c r="G82" s="54" t="s">
        <v>64</v>
      </c>
      <c r="H82" s="82" t="s">
        <v>2</v>
      </c>
      <c r="I82" s="54" t="s">
        <v>28</v>
      </c>
      <c r="J82" s="53">
        <f t="shared" si="0"/>
        <v>0</v>
      </c>
      <c r="K82" s="53">
        <f>K83</f>
        <v>0</v>
      </c>
      <c r="L82" s="53">
        <f>L83</f>
        <v>0</v>
      </c>
      <c r="M82" s="53">
        <f t="shared" si="29"/>
        <v>15000</v>
      </c>
      <c r="N82" s="53">
        <f>N83</f>
        <v>15000</v>
      </c>
      <c r="O82" s="53">
        <f>O83</f>
        <v>0</v>
      </c>
      <c r="P82" s="53">
        <f t="shared" si="30"/>
        <v>15000</v>
      </c>
      <c r="Q82" s="53">
        <f>Q83</f>
        <v>15000</v>
      </c>
      <c r="R82" s="53">
        <f>R83</f>
        <v>0</v>
      </c>
    </row>
    <row r="83" spans="1:20" s="23" customFormat="1" ht="18.75" x14ac:dyDescent="0.2">
      <c r="A83" s="10"/>
      <c r="B83" s="56" t="s">
        <v>31</v>
      </c>
      <c r="C83" s="57" t="s">
        <v>49</v>
      </c>
      <c r="D83" s="57" t="s">
        <v>34</v>
      </c>
      <c r="E83" s="57" t="s">
        <v>4</v>
      </c>
      <c r="F83" s="57" t="s">
        <v>26</v>
      </c>
      <c r="G83" s="57" t="s">
        <v>64</v>
      </c>
      <c r="H83" s="58" t="s">
        <v>2</v>
      </c>
      <c r="I83" s="57" t="s">
        <v>29</v>
      </c>
      <c r="J83" s="48">
        <f t="shared" si="0"/>
        <v>0</v>
      </c>
      <c r="K83" s="48">
        <v>0</v>
      </c>
      <c r="L83" s="48">
        <v>0</v>
      </c>
      <c r="M83" s="48">
        <f t="shared" si="29"/>
        <v>15000</v>
      </c>
      <c r="N83" s="48">
        <v>15000</v>
      </c>
      <c r="O83" s="48">
        <v>0</v>
      </c>
      <c r="P83" s="48">
        <f t="shared" si="30"/>
        <v>15000</v>
      </c>
      <c r="Q83" s="48">
        <v>15000</v>
      </c>
      <c r="R83" s="48">
        <v>0</v>
      </c>
    </row>
    <row r="84" spans="1:20" s="50" customFormat="1" ht="93.75" x14ac:dyDescent="0.2">
      <c r="A84" s="10"/>
      <c r="B84" s="52" t="s">
        <v>74</v>
      </c>
      <c r="C84" s="69" t="s">
        <v>49</v>
      </c>
      <c r="D84" s="69" t="s">
        <v>34</v>
      </c>
      <c r="E84" s="69" t="s">
        <v>4</v>
      </c>
      <c r="F84" s="69" t="s">
        <v>75</v>
      </c>
      <c r="G84" s="69" t="s">
        <v>76</v>
      </c>
      <c r="H84" s="69" t="s">
        <v>26</v>
      </c>
      <c r="I84" s="69"/>
      <c r="J84" s="53">
        <f t="shared" si="0"/>
        <v>159258</v>
      </c>
      <c r="K84" s="53">
        <f>K85</f>
        <v>0</v>
      </c>
      <c r="L84" s="53">
        <f>L85</f>
        <v>159258</v>
      </c>
      <c r="M84" s="53">
        <f t="shared" si="29"/>
        <v>166648</v>
      </c>
      <c r="N84" s="53">
        <f>N85</f>
        <v>0</v>
      </c>
      <c r="O84" s="53">
        <f>O85</f>
        <v>166648</v>
      </c>
      <c r="P84" s="53">
        <f t="shared" si="30"/>
        <v>172717</v>
      </c>
      <c r="Q84" s="53">
        <f>Q85</f>
        <v>0</v>
      </c>
      <c r="R84" s="53">
        <f>R85</f>
        <v>172717</v>
      </c>
      <c r="S84" s="23"/>
      <c r="T84" s="23"/>
    </row>
    <row r="85" spans="1:20" s="50" customFormat="1" ht="112.5" x14ac:dyDescent="0.2">
      <c r="A85" s="10"/>
      <c r="B85" s="52" t="s">
        <v>15</v>
      </c>
      <c r="C85" s="69" t="s">
        <v>49</v>
      </c>
      <c r="D85" s="69" t="s">
        <v>34</v>
      </c>
      <c r="E85" s="69" t="s">
        <v>4</v>
      </c>
      <c r="F85" s="69" t="s">
        <v>75</v>
      </c>
      <c r="G85" s="69" t="s">
        <v>76</v>
      </c>
      <c r="H85" s="69" t="s">
        <v>26</v>
      </c>
      <c r="I85" s="69" t="s">
        <v>16</v>
      </c>
      <c r="J85" s="53">
        <f t="shared" si="0"/>
        <v>159258</v>
      </c>
      <c r="K85" s="53">
        <f>K86</f>
        <v>0</v>
      </c>
      <c r="L85" s="53">
        <f>L86</f>
        <v>159258</v>
      </c>
      <c r="M85" s="53">
        <f t="shared" si="29"/>
        <v>166648</v>
      </c>
      <c r="N85" s="53">
        <f>N86</f>
        <v>0</v>
      </c>
      <c r="O85" s="53">
        <f>O86</f>
        <v>166648</v>
      </c>
      <c r="P85" s="53">
        <f t="shared" si="30"/>
        <v>172717</v>
      </c>
      <c r="Q85" s="53">
        <f>Q86</f>
        <v>0</v>
      </c>
      <c r="R85" s="53">
        <f>R86</f>
        <v>172717</v>
      </c>
      <c r="S85" s="23"/>
      <c r="T85" s="23"/>
    </row>
    <row r="86" spans="1:20" s="50" customFormat="1" ht="37.5" x14ac:dyDescent="0.2">
      <c r="A86" s="10"/>
      <c r="B86" s="56" t="s">
        <v>9</v>
      </c>
      <c r="C86" s="57" t="s">
        <v>49</v>
      </c>
      <c r="D86" s="57" t="s">
        <v>34</v>
      </c>
      <c r="E86" s="57" t="s">
        <v>4</v>
      </c>
      <c r="F86" s="57" t="s">
        <v>75</v>
      </c>
      <c r="G86" s="57" t="s">
        <v>76</v>
      </c>
      <c r="H86" s="58" t="s">
        <v>26</v>
      </c>
      <c r="I86" s="57" t="s">
        <v>13</v>
      </c>
      <c r="J86" s="48">
        <f>K86+L86</f>
        <v>159258</v>
      </c>
      <c r="K86" s="48">
        <v>0</v>
      </c>
      <c r="L86" s="48">
        <v>159258</v>
      </c>
      <c r="M86" s="48">
        <f t="shared" si="29"/>
        <v>166648</v>
      </c>
      <c r="N86" s="48">
        <v>0</v>
      </c>
      <c r="O86" s="48">
        <v>166648</v>
      </c>
      <c r="P86" s="48">
        <f t="shared" si="30"/>
        <v>172717</v>
      </c>
      <c r="Q86" s="48">
        <v>0</v>
      </c>
      <c r="R86" s="48">
        <v>172717</v>
      </c>
      <c r="S86" s="23"/>
      <c r="T86" s="23"/>
    </row>
    <row r="87" spans="1:20" s="50" customFormat="1" ht="75" x14ac:dyDescent="0.2">
      <c r="A87" s="67"/>
      <c r="B87" s="52" t="s">
        <v>78</v>
      </c>
      <c r="C87" s="69" t="s">
        <v>49</v>
      </c>
      <c r="D87" s="69" t="s">
        <v>77</v>
      </c>
      <c r="E87" s="69" t="s">
        <v>3</v>
      </c>
      <c r="F87" s="69" t="s">
        <v>2</v>
      </c>
      <c r="G87" s="69" t="s">
        <v>20</v>
      </c>
      <c r="H87" s="69" t="s">
        <v>2</v>
      </c>
      <c r="I87" s="69"/>
      <c r="J87" s="53">
        <f>K87+L87</f>
        <v>4945245.41</v>
      </c>
      <c r="K87" s="53">
        <f>K88</f>
        <v>1001599.81</v>
      </c>
      <c r="L87" s="53">
        <f>L88</f>
        <v>3943645.6</v>
      </c>
      <c r="M87" s="53">
        <f t="shared" si="29"/>
        <v>812300</v>
      </c>
      <c r="N87" s="53">
        <f>N88</f>
        <v>812300</v>
      </c>
      <c r="O87" s="53">
        <f>O88</f>
        <v>0</v>
      </c>
      <c r="P87" s="53">
        <f t="shared" si="30"/>
        <v>842870</v>
      </c>
      <c r="Q87" s="53">
        <f>Q88</f>
        <v>842870</v>
      </c>
      <c r="R87" s="53">
        <f>R88</f>
        <v>0</v>
      </c>
      <c r="S87" s="23"/>
      <c r="T87" s="23"/>
    </row>
    <row r="88" spans="1:20" s="23" customFormat="1" ht="37.5" x14ac:dyDescent="0.2">
      <c r="A88" s="67"/>
      <c r="B88" s="52" t="s">
        <v>79</v>
      </c>
      <c r="C88" s="69" t="s">
        <v>49</v>
      </c>
      <c r="D88" s="69" t="s">
        <v>77</v>
      </c>
      <c r="E88" s="69" t="s">
        <v>4</v>
      </c>
      <c r="F88" s="69" t="s">
        <v>2</v>
      </c>
      <c r="G88" s="69" t="s">
        <v>20</v>
      </c>
      <c r="H88" s="69" t="s">
        <v>2</v>
      </c>
      <c r="I88" s="69"/>
      <c r="J88" s="53">
        <f>K88+L88</f>
        <v>4945245.41</v>
      </c>
      <c r="K88" s="53">
        <f>K95+K98+K101+K89+K92</f>
        <v>1001599.81</v>
      </c>
      <c r="L88" s="53">
        <f>L89</f>
        <v>3943645.6</v>
      </c>
      <c r="M88" s="53">
        <f t="shared" si="29"/>
        <v>812300</v>
      </c>
      <c r="N88" s="53">
        <f>N95+N98</f>
        <v>812300</v>
      </c>
      <c r="O88" s="53">
        <f>O95+O98</f>
        <v>0</v>
      </c>
      <c r="P88" s="53">
        <f t="shared" si="30"/>
        <v>842870</v>
      </c>
      <c r="Q88" s="53">
        <f>Q95+Q98</f>
        <v>842870</v>
      </c>
      <c r="R88" s="53">
        <f>R95+R98</f>
        <v>0</v>
      </c>
    </row>
    <row r="89" spans="1:20" s="23" customFormat="1" ht="37.5" x14ac:dyDescent="0.2">
      <c r="A89" s="67"/>
      <c r="B89" s="77" t="s">
        <v>112</v>
      </c>
      <c r="C89" s="39" t="s">
        <v>49</v>
      </c>
      <c r="D89" s="39" t="s">
        <v>77</v>
      </c>
      <c r="E89" s="39" t="s">
        <v>4</v>
      </c>
      <c r="F89" s="39" t="s">
        <v>113</v>
      </c>
      <c r="G89" s="39" t="s">
        <v>114</v>
      </c>
      <c r="H89" s="39" t="s">
        <v>2</v>
      </c>
      <c r="I89" s="39"/>
      <c r="J89" s="66">
        <f>L89</f>
        <v>3943645.6</v>
      </c>
      <c r="K89" s="53">
        <v>0</v>
      </c>
      <c r="L89" s="53">
        <v>3943645.6</v>
      </c>
      <c r="M89" s="53">
        <v>0</v>
      </c>
      <c r="N89" s="53">
        <v>0</v>
      </c>
      <c r="O89" s="53">
        <v>0</v>
      </c>
      <c r="P89" s="53">
        <v>0</v>
      </c>
      <c r="Q89" s="53">
        <v>0</v>
      </c>
      <c r="R89" s="53">
        <v>0</v>
      </c>
    </row>
    <row r="90" spans="1:20" s="23" customFormat="1" ht="37.5" x14ac:dyDescent="0.2">
      <c r="A90" s="67"/>
      <c r="B90" s="77" t="s">
        <v>38</v>
      </c>
      <c r="C90" s="39" t="s">
        <v>49</v>
      </c>
      <c r="D90" s="39" t="s">
        <v>77</v>
      </c>
      <c r="E90" s="39" t="s">
        <v>4</v>
      </c>
      <c r="F90" s="39" t="s">
        <v>113</v>
      </c>
      <c r="G90" s="39" t="s">
        <v>114</v>
      </c>
      <c r="H90" s="39" t="s">
        <v>2</v>
      </c>
      <c r="I90" s="39" t="s">
        <v>23</v>
      </c>
      <c r="J90" s="66">
        <f>L90</f>
        <v>3943645.6</v>
      </c>
      <c r="K90" s="53">
        <v>0</v>
      </c>
      <c r="L90" s="53">
        <v>3943645.6</v>
      </c>
      <c r="M90" s="53">
        <v>0</v>
      </c>
      <c r="N90" s="53">
        <v>0</v>
      </c>
      <c r="O90" s="53">
        <v>0</v>
      </c>
      <c r="P90" s="53">
        <v>0</v>
      </c>
      <c r="Q90" s="53">
        <v>0</v>
      </c>
      <c r="R90" s="53">
        <v>0</v>
      </c>
    </row>
    <row r="91" spans="1:20" s="23" customFormat="1" ht="56.25" x14ac:dyDescent="0.2">
      <c r="A91" s="67"/>
      <c r="B91" s="77" t="s">
        <v>22</v>
      </c>
      <c r="C91" s="39" t="s">
        <v>49</v>
      </c>
      <c r="D91" s="39" t="s">
        <v>77</v>
      </c>
      <c r="E91" s="39" t="s">
        <v>4</v>
      </c>
      <c r="F91" s="39" t="s">
        <v>113</v>
      </c>
      <c r="G91" s="39" t="s">
        <v>114</v>
      </c>
      <c r="H91" s="39" t="s">
        <v>2</v>
      </c>
      <c r="I91" s="39" t="s">
        <v>24</v>
      </c>
      <c r="J91" s="66">
        <f>L91</f>
        <v>3943645.6</v>
      </c>
      <c r="K91" s="53">
        <v>0</v>
      </c>
      <c r="L91" s="53">
        <v>3943645.6</v>
      </c>
      <c r="M91" s="53">
        <v>0</v>
      </c>
      <c r="N91" s="53">
        <v>0</v>
      </c>
      <c r="O91" s="53">
        <v>0</v>
      </c>
      <c r="P91" s="53">
        <v>0</v>
      </c>
      <c r="Q91" s="53">
        <v>0</v>
      </c>
      <c r="R91" s="53">
        <v>0</v>
      </c>
    </row>
    <row r="92" spans="1:20" s="23" customFormat="1" ht="39" customHeight="1" x14ac:dyDescent="0.2">
      <c r="A92" s="85"/>
      <c r="B92" s="77" t="s">
        <v>112</v>
      </c>
      <c r="C92" s="39" t="s">
        <v>49</v>
      </c>
      <c r="D92" s="39" t="s">
        <v>77</v>
      </c>
      <c r="E92" s="39" t="s">
        <v>4</v>
      </c>
      <c r="F92" s="39" t="s">
        <v>115</v>
      </c>
      <c r="G92" s="39" t="s">
        <v>114</v>
      </c>
      <c r="H92" s="39" t="s">
        <v>2</v>
      </c>
      <c r="I92" s="39"/>
      <c r="J92" s="66">
        <f>J93</f>
        <v>207560.3</v>
      </c>
      <c r="K92" s="53">
        <f>K93</f>
        <v>207560.3</v>
      </c>
      <c r="L92" s="53">
        <v>0</v>
      </c>
      <c r="M92" s="53">
        <v>0</v>
      </c>
      <c r="N92" s="53">
        <v>0</v>
      </c>
      <c r="O92" s="53">
        <v>0</v>
      </c>
      <c r="P92" s="53">
        <v>0</v>
      </c>
      <c r="Q92" s="53">
        <v>0</v>
      </c>
      <c r="R92" s="53">
        <v>0</v>
      </c>
    </row>
    <row r="93" spans="1:20" s="23" customFormat="1" ht="45" customHeight="1" x14ac:dyDescent="0.2">
      <c r="A93" s="85"/>
      <c r="B93" s="77" t="s">
        <v>38</v>
      </c>
      <c r="C93" s="39" t="s">
        <v>49</v>
      </c>
      <c r="D93" s="39" t="s">
        <v>77</v>
      </c>
      <c r="E93" s="39" t="s">
        <v>4</v>
      </c>
      <c r="F93" s="39" t="s">
        <v>115</v>
      </c>
      <c r="G93" s="39" t="s">
        <v>114</v>
      </c>
      <c r="H93" s="39" t="s">
        <v>2</v>
      </c>
      <c r="I93" s="39" t="s">
        <v>23</v>
      </c>
      <c r="J93" s="66">
        <f>K93</f>
        <v>207560.3</v>
      </c>
      <c r="K93" s="53">
        <f>K94</f>
        <v>207560.3</v>
      </c>
      <c r="L93" s="53">
        <v>0</v>
      </c>
      <c r="M93" s="53">
        <v>0</v>
      </c>
      <c r="N93" s="53">
        <v>0</v>
      </c>
      <c r="O93" s="53">
        <v>0</v>
      </c>
      <c r="P93" s="53">
        <v>0</v>
      </c>
      <c r="Q93" s="53">
        <v>0</v>
      </c>
      <c r="R93" s="53">
        <v>0</v>
      </c>
    </row>
    <row r="94" spans="1:20" s="23" customFormat="1" ht="66.75" customHeight="1" x14ac:dyDescent="0.2">
      <c r="A94" s="85"/>
      <c r="B94" s="77" t="s">
        <v>22</v>
      </c>
      <c r="C94" s="39" t="s">
        <v>49</v>
      </c>
      <c r="D94" s="39" t="s">
        <v>77</v>
      </c>
      <c r="E94" s="39" t="s">
        <v>4</v>
      </c>
      <c r="F94" s="39" t="s">
        <v>115</v>
      </c>
      <c r="G94" s="39" t="s">
        <v>114</v>
      </c>
      <c r="H94" s="39" t="s">
        <v>2</v>
      </c>
      <c r="I94" s="39" t="s">
        <v>24</v>
      </c>
      <c r="J94" s="66">
        <f>K94</f>
        <v>207560.3</v>
      </c>
      <c r="K94" s="53">
        <v>207560.3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0</v>
      </c>
      <c r="R94" s="53">
        <v>0</v>
      </c>
    </row>
    <row r="95" spans="1:20" s="23" customFormat="1" ht="42" customHeight="1" x14ac:dyDescent="0.2">
      <c r="A95" s="67"/>
      <c r="B95" s="52" t="s">
        <v>116</v>
      </c>
      <c r="C95" s="69" t="s">
        <v>49</v>
      </c>
      <c r="D95" s="69" t="s">
        <v>77</v>
      </c>
      <c r="E95" s="69" t="s">
        <v>4</v>
      </c>
      <c r="F95" s="69" t="s">
        <v>26</v>
      </c>
      <c r="G95" s="69" t="s">
        <v>53</v>
      </c>
      <c r="H95" s="69" t="s">
        <v>2</v>
      </c>
      <c r="I95" s="69"/>
      <c r="J95" s="53">
        <f t="shared" ref="J95:J97" si="36">K95+L95</f>
        <v>0</v>
      </c>
      <c r="K95" s="53">
        <f t="shared" ref="K95:L98" si="37">K96</f>
        <v>0</v>
      </c>
      <c r="L95" s="53">
        <f t="shared" si="37"/>
        <v>0</v>
      </c>
      <c r="M95" s="53">
        <f t="shared" ref="M95:M97" si="38">N95+O95</f>
        <v>72000</v>
      </c>
      <c r="N95" s="53">
        <f t="shared" ref="N95:O98" si="39">N96</f>
        <v>72000</v>
      </c>
      <c r="O95" s="53">
        <f t="shared" si="39"/>
        <v>0</v>
      </c>
      <c r="P95" s="53">
        <f t="shared" ref="P95:P97" si="40">Q95+R95</f>
        <v>72000</v>
      </c>
      <c r="Q95" s="53">
        <f t="shared" ref="Q95:R98" si="41">Q96</f>
        <v>72000</v>
      </c>
      <c r="R95" s="53">
        <f t="shared" si="41"/>
        <v>0</v>
      </c>
    </row>
    <row r="96" spans="1:20" s="23" customFormat="1" ht="37.5" x14ac:dyDescent="0.2">
      <c r="A96" s="67"/>
      <c r="B96" s="52" t="s">
        <v>38</v>
      </c>
      <c r="C96" s="69" t="s">
        <v>49</v>
      </c>
      <c r="D96" s="69" t="s">
        <v>77</v>
      </c>
      <c r="E96" s="69" t="s">
        <v>4</v>
      </c>
      <c r="F96" s="69" t="s">
        <v>26</v>
      </c>
      <c r="G96" s="69" t="s">
        <v>53</v>
      </c>
      <c r="H96" s="69" t="s">
        <v>2</v>
      </c>
      <c r="I96" s="69" t="s">
        <v>23</v>
      </c>
      <c r="J96" s="53">
        <f t="shared" si="36"/>
        <v>0</v>
      </c>
      <c r="K96" s="53">
        <f t="shared" si="37"/>
        <v>0</v>
      </c>
      <c r="L96" s="53">
        <f t="shared" si="37"/>
        <v>0</v>
      </c>
      <c r="M96" s="53">
        <f t="shared" si="38"/>
        <v>72000</v>
      </c>
      <c r="N96" s="53">
        <f t="shared" si="39"/>
        <v>72000</v>
      </c>
      <c r="O96" s="53">
        <f t="shared" si="39"/>
        <v>0</v>
      </c>
      <c r="P96" s="53">
        <f t="shared" si="40"/>
        <v>72000</v>
      </c>
      <c r="Q96" s="53">
        <f t="shared" si="41"/>
        <v>72000</v>
      </c>
      <c r="R96" s="53">
        <f t="shared" si="41"/>
        <v>0</v>
      </c>
    </row>
    <row r="97" spans="1:19" s="23" customFormat="1" ht="56.25" x14ac:dyDescent="0.2">
      <c r="A97" s="67"/>
      <c r="B97" s="56" t="s">
        <v>22</v>
      </c>
      <c r="C97" s="57" t="s">
        <v>49</v>
      </c>
      <c r="D97" s="57" t="s">
        <v>77</v>
      </c>
      <c r="E97" s="57" t="s">
        <v>4</v>
      </c>
      <c r="F97" s="57" t="s">
        <v>26</v>
      </c>
      <c r="G97" s="57" t="s">
        <v>53</v>
      </c>
      <c r="H97" s="58" t="s">
        <v>2</v>
      </c>
      <c r="I97" s="57" t="s">
        <v>24</v>
      </c>
      <c r="J97" s="48">
        <f t="shared" si="36"/>
        <v>0</v>
      </c>
      <c r="K97" s="48">
        <v>0</v>
      </c>
      <c r="L97" s="48">
        <v>0</v>
      </c>
      <c r="M97" s="48">
        <f t="shared" si="38"/>
        <v>72000</v>
      </c>
      <c r="N97" s="48">
        <v>72000</v>
      </c>
      <c r="O97" s="48">
        <v>0</v>
      </c>
      <c r="P97" s="48">
        <f t="shared" si="40"/>
        <v>72000</v>
      </c>
      <c r="Q97" s="48">
        <v>72000</v>
      </c>
      <c r="R97" s="48">
        <v>0</v>
      </c>
    </row>
    <row r="98" spans="1:19" s="23" customFormat="1" ht="37.5" x14ac:dyDescent="0.2">
      <c r="A98" s="67"/>
      <c r="B98" s="52" t="s">
        <v>79</v>
      </c>
      <c r="C98" s="69" t="s">
        <v>49</v>
      </c>
      <c r="D98" s="69" t="s">
        <v>77</v>
      </c>
      <c r="E98" s="69" t="s">
        <v>4</v>
      </c>
      <c r="F98" s="69" t="s">
        <v>26</v>
      </c>
      <c r="G98" s="69" t="s">
        <v>27</v>
      </c>
      <c r="H98" s="69" t="s">
        <v>2</v>
      </c>
      <c r="I98" s="69"/>
      <c r="J98" s="53">
        <f t="shared" si="0"/>
        <v>466139.51</v>
      </c>
      <c r="K98" s="53">
        <f t="shared" si="37"/>
        <v>466139.51</v>
      </c>
      <c r="L98" s="53">
        <f t="shared" si="37"/>
        <v>0</v>
      </c>
      <c r="M98" s="53">
        <f t="shared" si="29"/>
        <v>740300</v>
      </c>
      <c r="N98" s="53">
        <f t="shared" si="39"/>
        <v>740300</v>
      </c>
      <c r="O98" s="53">
        <f t="shared" si="39"/>
        <v>0</v>
      </c>
      <c r="P98" s="53">
        <f t="shared" si="30"/>
        <v>770870</v>
      </c>
      <c r="Q98" s="53">
        <f t="shared" si="41"/>
        <v>770870</v>
      </c>
      <c r="R98" s="53">
        <f t="shared" si="41"/>
        <v>0</v>
      </c>
    </row>
    <row r="99" spans="1:19" s="23" customFormat="1" ht="37.5" x14ac:dyDescent="0.2">
      <c r="A99" s="67"/>
      <c r="B99" s="52" t="s">
        <v>38</v>
      </c>
      <c r="C99" s="69" t="s">
        <v>49</v>
      </c>
      <c r="D99" s="69" t="s">
        <v>77</v>
      </c>
      <c r="E99" s="69" t="s">
        <v>4</v>
      </c>
      <c r="F99" s="69" t="s">
        <v>26</v>
      </c>
      <c r="G99" s="69" t="s">
        <v>27</v>
      </c>
      <c r="H99" s="69" t="s">
        <v>2</v>
      </c>
      <c r="I99" s="69" t="s">
        <v>23</v>
      </c>
      <c r="J99" s="53">
        <f t="shared" si="0"/>
        <v>466139.51</v>
      </c>
      <c r="K99" s="53">
        <f>K100</f>
        <v>466139.51</v>
      </c>
      <c r="L99" s="53">
        <f>L100</f>
        <v>0</v>
      </c>
      <c r="M99" s="53">
        <f t="shared" si="29"/>
        <v>740300</v>
      </c>
      <c r="N99" s="53">
        <f>N100</f>
        <v>740300</v>
      </c>
      <c r="O99" s="53">
        <f>O100</f>
        <v>0</v>
      </c>
      <c r="P99" s="53">
        <f t="shared" si="30"/>
        <v>770870</v>
      </c>
      <c r="Q99" s="53">
        <f>Q100</f>
        <v>770870</v>
      </c>
      <c r="R99" s="53">
        <f>R100</f>
        <v>0</v>
      </c>
    </row>
    <row r="100" spans="1:19" s="23" customFormat="1" ht="56.25" x14ac:dyDescent="0.2">
      <c r="A100" s="10"/>
      <c r="B100" s="52" t="s">
        <v>22</v>
      </c>
      <c r="C100" s="57" t="s">
        <v>49</v>
      </c>
      <c r="D100" s="57" t="s">
        <v>77</v>
      </c>
      <c r="E100" s="57" t="s">
        <v>4</v>
      </c>
      <c r="F100" s="57" t="s">
        <v>26</v>
      </c>
      <c r="G100" s="57" t="s">
        <v>27</v>
      </c>
      <c r="H100" s="58" t="s">
        <v>2</v>
      </c>
      <c r="I100" s="57" t="s">
        <v>24</v>
      </c>
      <c r="J100" s="48">
        <f t="shared" si="0"/>
        <v>466139.51</v>
      </c>
      <c r="K100" s="48">
        <v>466139.51</v>
      </c>
      <c r="L100" s="48">
        <v>0</v>
      </c>
      <c r="M100" s="48">
        <f t="shared" si="29"/>
        <v>740300</v>
      </c>
      <c r="N100" s="48">
        <v>740300</v>
      </c>
      <c r="O100" s="48">
        <v>0</v>
      </c>
      <c r="P100" s="48">
        <f t="shared" si="30"/>
        <v>770870</v>
      </c>
      <c r="Q100" s="48">
        <v>770870</v>
      </c>
      <c r="R100" s="48">
        <v>0</v>
      </c>
    </row>
    <row r="101" spans="1:19" s="23" customFormat="1" ht="37.5" x14ac:dyDescent="0.2">
      <c r="A101" s="10"/>
      <c r="B101" s="52" t="s">
        <v>106</v>
      </c>
      <c r="C101" s="57" t="s">
        <v>49</v>
      </c>
      <c r="D101" s="57" t="s">
        <v>77</v>
      </c>
      <c r="E101" s="57" t="s">
        <v>4</v>
      </c>
      <c r="F101" s="57" t="s">
        <v>26</v>
      </c>
      <c r="G101" s="57" t="s">
        <v>107</v>
      </c>
      <c r="H101" s="58" t="s">
        <v>2</v>
      </c>
      <c r="I101" s="57"/>
      <c r="J101" s="66">
        <f>J104+J109+J102</f>
        <v>327900</v>
      </c>
      <c r="K101" s="66">
        <f>K104+K109+K102</f>
        <v>327900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</row>
    <row r="102" spans="1:19" s="23" customFormat="1" ht="37.5" x14ac:dyDescent="0.2">
      <c r="A102" s="10"/>
      <c r="B102" s="52" t="s">
        <v>38</v>
      </c>
      <c r="C102" s="57" t="s">
        <v>49</v>
      </c>
      <c r="D102" s="57" t="s">
        <v>77</v>
      </c>
      <c r="E102" s="57" t="s">
        <v>4</v>
      </c>
      <c r="F102" s="57" t="s">
        <v>26</v>
      </c>
      <c r="G102" s="57" t="s">
        <v>107</v>
      </c>
      <c r="H102" s="58" t="s">
        <v>2</v>
      </c>
      <c r="I102" s="57" t="s">
        <v>23</v>
      </c>
      <c r="J102" s="66">
        <f>K102</f>
        <v>127900</v>
      </c>
      <c r="K102" s="66">
        <v>127900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</row>
    <row r="103" spans="1:19" s="23" customFormat="1" ht="56.25" x14ac:dyDescent="0.2">
      <c r="A103" s="10"/>
      <c r="B103" s="52" t="s">
        <v>22</v>
      </c>
      <c r="C103" s="57" t="s">
        <v>49</v>
      </c>
      <c r="D103" s="57" t="s">
        <v>77</v>
      </c>
      <c r="E103" s="57" t="s">
        <v>4</v>
      </c>
      <c r="F103" s="57" t="s">
        <v>26</v>
      </c>
      <c r="G103" s="57" t="s">
        <v>107</v>
      </c>
      <c r="H103" s="58" t="s">
        <v>2</v>
      </c>
      <c r="I103" s="57" t="s">
        <v>24</v>
      </c>
      <c r="J103" s="66">
        <f>K103</f>
        <v>127900</v>
      </c>
      <c r="K103" s="66">
        <v>127900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</row>
    <row r="104" spans="1:19" s="23" customFormat="1" ht="18.75" x14ac:dyDescent="0.2">
      <c r="A104" s="10"/>
      <c r="B104" s="52" t="s">
        <v>30</v>
      </c>
      <c r="C104" s="57" t="s">
        <v>49</v>
      </c>
      <c r="D104" s="57" t="s">
        <v>77</v>
      </c>
      <c r="E104" s="57" t="s">
        <v>4</v>
      </c>
      <c r="F104" s="57" t="s">
        <v>26</v>
      </c>
      <c r="G104" s="57" t="s">
        <v>107</v>
      </c>
      <c r="H104" s="58" t="s">
        <v>2</v>
      </c>
      <c r="I104" s="57" t="s">
        <v>28</v>
      </c>
      <c r="J104" s="66">
        <v>200000</v>
      </c>
      <c r="K104" s="66">
        <v>200000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</row>
    <row r="105" spans="1:19" s="23" customFormat="1" ht="18.75" x14ac:dyDescent="0.2">
      <c r="A105" s="10"/>
      <c r="B105" s="56" t="s">
        <v>108</v>
      </c>
      <c r="C105" s="57" t="s">
        <v>49</v>
      </c>
      <c r="D105" s="57" t="s">
        <v>77</v>
      </c>
      <c r="E105" s="57" t="s">
        <v>4</v>
      </c>
      <c r="F105" s="57" t="s">
        <v>26</v>
      </c>
      <c r="G105" s="57" t="s">
        <v>107</v>
      </c>
      <c r="H105" s="58" t="s">
        <v>2</v>
      </c>
      <c r="I105" s="57" t="s">
        <v>104</v>
      </c>
      <c r="J105" s="48">
        <v>200000</v>
      </c>
      <c r="K105" s="48">
        <v>200000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</row>
    <row r="106" spans="1:19" s="23" customFormat="1" ht="74.25" customHeight="1" x14ac:dyDescent="0.2">
      <c r="A106" s="10"/>
      <c r="B106" s="52" t="s">
        <v>111</v>
      </c>
      <c r="C106" s="46" t="s">
        <v>49</v>
      </c>
      <c r="D106" s="46" t="s">
        <v>77</v>
      </c>
      <c r="E106" s="46" t="s">
        <v>54</v>
      </c>
      <c r="F106" s="46" t="s">
        <v>26</v>
      </c>
      <c r="G106" s="46" t="s">
        <v>53</v>
      </c>
      <c r="H106" s="46" t="s">
        <v>2</v>
      </c>
      <c r="I106" s="65"/>
      <c r="J106" s="66">
        <v>0</v>
      </c>
      <c r="K106" s="66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</row>
    <row r="107" spans="1:19" s="23" customFormat="1" ht="45.75" customHeight="1" x14ac:dyDescent="0.2">
      <c r="A107" s="10"/>
      <c r="B107" s="52" t="s">
        <v>38</v>
      </c>
      <c r="C107" s="46" t="s">
        <v>49</v>
      </c>
      <c r="D107" s="46" t="s">
        <v>77</v>
      </c>
      <c r="E107" s="46" t="s">
        <v>54</v>
      </c>
      <c r="F107" s="46" t="s">
        <v>26</v>
      </c>
      <c r="G107" s="46" t="s">
        <v>53</v>
      </c>
      <c r="H107" s="46" t="s">
        <v>2</v>
      </c>
      <c r="I107" s="65">
        <v>200</v>
      </c>
      <c r="J107" s="66">
        <v>0</v>
      </c>
      <c r="K107" s="66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</row>
    <row r="108" spans="1:19" s="23" customFormat="1" ht="59.25" customHeight="1" x14ac:dyDescent="0.2">
      <c r="A108" s="10"/>
      <c r="B108" s="56" t="s">
        <v>22</v>
      </c>
      <c r="C108" s="46" t="s">
        <v>49</v>
      </c>
      <c r="D108" s="46" t="s">
        <v>77</v>
      </c>
      <c r="E108" s="46" t="s">
        <v>54</v>
      </c>
      <c r="F108" s="46" t="s">
        <v>26</v>
      </c>
      <c r="G108" s="46" t="s">
        <v>53</v>
      </c>
      <c r="H108" s="46" t="s">
        <v>2</v>
      </c>
      <c r="I108" s="65">
        <v>240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</row>
    <row r="109" spans="1:19" s="23" customFormat="1" ht="59.25" customHeight="1" x14ac:dyDescent="0.2">
      <c r="A109" s="10"/>
      <c r="B109" s="38" t="s">
        <v>38</v>
      </c>
      <c r="C109" s="46" t="s">
        <v>49</v>
      </c>
      <c r="D109" s="46" t="s">
        <v>77</v>
      </c>
      <c r="E109" s="46" t="s">
        <v>4</v>
      </c>
      <c r="F109" s="46" t="s">
        <v>26</v>
      </c>
      <c r="G109" s="46" t="s">
        <v>107</v>
      </c>
      <c r="H109" s="46" t="s">
        <v>2</v>
      </c>
      <c r="I109" s="65">
        <v>200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</row>
    <row r="110" spans="1:19" s="23" customFormat="1" ht="59.25" customHeight="1" x14ac:dyDescent="0.2">
      <c r="A110" s="10"/>
      <c r="B110" s="44" t="s">
        <v>22</v>
      </c>
      <c r="C110" s="46" t="s">
        <v>49</v>
      </c>
      <c r="D110" s="46" t="s">
        <v>77</v>
      </c>
      <c r="E110" s="46" t="s">
        <v>4</v>
      </c>
      <c r="F110" s="46" t="s">
        <v>26</v>
      </c>
      <c r="G110" s="46" t="s">
        <v>107</v>
      </c>
      <c r="H110" s="46" t="s">
        <v>2</v>
      </c>
      <c r="I110" s="65">
        <v>240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</row>
    <row r="111" spans="1:19" s="23" customFormat="1" ht="37.5" x14ac:dyDescent="0.2">
      <c r="A111" s="67"/>
      <c r="B111" s="52" t="s">
        <v>89</v>
      </c>
      <c r="C111" s="69" t="s">
        <v>49</v>
      </c>
      <c r="D111" s="69" t="s">
        <v>75</v>
      </c>
      <c r="E111" s="69" t="s">
        <v>3</v>
      </c>
      <c r="F111" s="69" t="s">
        <v>2</v>
      </c>
      <c r="G111" s="69" t="s">
        <v>20</v>
      </c>
      <c r="H111" s="69" t="s">
        <v>2</v>
      </c>
      <c r="I111" s="69"/>
      <c r="J111" s="53">
        <f t="shared" si="0"/>
        <v>604531.22</v>
      </c>
      <c r="K111" s="53">
        <f>K119+K123+K113+K116</f>
        <v>324671.92</v>
      </c>
      <c r="L111" s="53">
        <f>L113+L116</f>
        <v>279859.3</v>
      </c>
      <c r="M111" s="53">
        <f t="shared" si="29"/>
        <v>300371.92</v>
      </c>
      <c r="N111" s="53">
        <f>N119+N123</f>
        <v>300371.92</v>
      </c>
      <c r="O111" s="53">
        <f>O119+O123</f>
        <v>0</v>
      </c>
      <c r="P111" s="53">
        <f t="shared" si="30"/>
        <v>0</v>
      </c>
      <c r="Q111" s="53">
        <f>Q119+Q123</f>
        <v>0</v>
      </c>
      <c r="R111" s="53">
        <f>R119+R123</f>
        <v>0</v>
      </c>
    </row>
    <row r="112" spans="1:19" s="23" customFormat="1" ht="131.25" x14ac:dyDescent="0.2">
      <c r="A112" s="37"/>
      <c r="B112" s="38" t="s">
        <v>80</v>
      </c>
      <c r="C112" s="39" t="s">
        <v>49</v>
      </c>
      <c r="D112" s="39" t="s">
        <v>75</v>
      </c>
      <c r="E112" s="39" t="s">
        <v>4</v>
      </c>
      <c r="F112" s="39" t="s">
        <v>2</v>
      </c>
      <c r="G112" s="39" t="s">
        <v>20</v>
      </c>
      <c r="H112" s="39" t="s">
        <v>2</v>
      </c>
      <c r="I112" s="39"/>
      <c r="J112" s="40">
        <v>236512.94</v>
      </c>
      <c r="K112" s="40">
        <v>236512.94</v>
      </c>
      <c r="L112" s="40">
        <v>0</v>
      </c>
      <c r="M112" s="40">
        <f t="shared" si="29"/>
        <v>600743.84</v>
      </c>
      <c r="N112" s="40">
        <f>N113+N116+N119+N122</f>
        <v>600743.84</v>
      </c>
      <c r="O112" s="40">
        <f>O113+O116+O119+O122</f>
        <v>0</v>
      </c>
      <c r="P112" s="40">
        <f t="shared" si="30"/>
        <v>0</v>
      </c>
      <c r="Q112" s="40">
        <f>Q113+Q116+Q119+Q122</f>
        <v>0</v>
      </c>
      <c r="R112" s="40">
        <f>R113+R116+R119+R122</f>
        <v>0</v>
      </c>
      <c r="S112" s="41"/>
    </row>
    <row r="113" spans="1:56" s="23" customFormat="1" ht="56.25" x14ac:dyDescent="0.2">
      <c r="A113" s="37"/>
      <c r="B113" s="38" t="s">
        <v>98</v>
      </c>
      <c r="C113" s="39" t="s">
        <v>49</v>
      </c>
      <c r="D113" s="39" t="s">
        <v>75</v>
      </c>
      <c r="E113" s="39" t="s">
        <v>4</v>
      </c>
      <c r="F113" s="39" t="s">
        <v>10</v>
      </c>
      <c r="G113" s="39" t="s">
        <v>27</v>
      </c>
      <c r="H113" s="39" t="s">
        <v>2</v>
      </c>
      <c r="I113" s="39"/>
      <c r="J113" s="40">
        <f t="shared" ref="J113:J115" si="42">K113+L113</f>
        <v>10000</v>
      </c>
      <c r="K113" s="40">
        <v>0</v>
      </c>
      <c r="L113" s="40">
        <v>10000</v>
      </c>
      <c r="M113" s="40">
        <f t="shared" si="29"/>
        <v>0</v>
      </c>
      <c r="N113" s="40">
        <f t="shared" ref="N113:O114" si="43">N114</f>
        <v>0</v>
      </c>
      <c r="O113" s="40">
        <f t="shared" si="43"/>
        <v>0</v>
      </c>
      <c r="P113" s="40">
        <f t="shared" si="30"/>
        <v>0</v>
      </c>
      <c r="Q113" s="40">
        <f t="shared" ref="Q113:R114" si="44">Q114</f>
        <v>0</v>
      </c>
      <c r="R113" s="40">
        <f t="shared" si="44"/>
        <v>0</v>
      </c>
      <c r="S113" s="41"/>
    </row>
    <row r="114" spans="1:56" s="23" customFormat="1" ht="37.5" x14ac:dyDescent="0.2">
      <c r="A114" s="37"/>
      <c r="B114" s="38" t="s">
        <v>38</v>
      </c>
      <c r="C114" s="42" t="s">
        <v>49</v>
      </c>
      <c r="D114" s="42" t="s">
        <v>75</v>
      </c>
      <c r="E114" s="42" t="s">
        <v>4</v>
      </c>
      <c r="F114" s="42" t="s">
        <v>10</v>
      </c>
      <c r="G114" s="42" t="s">
        <v>27</v>
      </c>
      <c r="H114" s="39" t="s">
        <v>2</v>
      </c>
      <c r="I114" s="42" t="s">
        <v>23</v>
      </c>
      <c r="J114" s="43">
        <f t="shared" si="42"/>
        <v>10000</v>
      </c>
      <c r="K114" s="40">
        <v>0</v>
      </c>
      <c r="L114" s="40">
        <v>10000</v>
      </c>
      <c r="M114" s="43">
        <f t="shared" si="29"/>
        <v>0</v>
      </c>
      <c r="N114" s="40">
        <f t="shared" si="43"/>
        <v>0</v>
      </c>
      <c r="O114" s="40">
        <f t="shared" si="43"/>
        <v>0</v>
      </c>
      <c r="P114" s="43">
        <f t="shared" si="30"/>
        <v>0</v>
      </c>
      <c r="Q114" s="40">
        <f t="shared" si="44"/>
        <v>0</v>
      </c>
      <c r="R114" s="40">
        <f t="shared" si="44"/>
        <v>0</v>
      </c>
      <c r="S114" s="41"/>
    </row>
    <row r="115" spans="1:56" s="23" customFormat="1" ht="56.25" x14ac:dyDescent="0.2">
      <c r="A115" s="37"/>
      <c r="B115" s="44" t="s">
        <v>22</v>
      </c>
      <c r="C115" s="45" t="s">
        <v>49</v>
      </c>
      <c r="D115" s="45" t="s">
        <v>75</v>
      </c>
      <c r="E115" s="45" t="s">
        <v>4</v>
      </c>
      <c r="F115" s="45" t="s">
        <v>10</v>
      </c>
      <c r="G115" s="45" t="s">
        <v>27</v>
      </c>
      <c r="H115" s="46" t="s">
        <v>2</v>
      </c>
      <c r="I115" s="45" t="s">
        <v>24</v>
      </c>
      <c r="J115" s="47">
        <f t="shared" si="42"/>
        <v>10000</v>
      </c>
      <c r="K115" s="47">
        <v>0</v>
      </c>
      <c r="L115" s="40">
        <v>10000</v>
      </c>
      <c r="M115" s="47">
        <f t="shared" si="29"/>
        <v>0</v>
      </c>
      <c r="N115" s="47">
        <v>0</v>
      </c>
      <c r="O115" s="47">
        <v>0</v>
      </c>
      <c r="P115" s="47">
        <f t="shared" si="30"/>
        <v>0</v>
      </c>
      <c r="Q115" s="47">
        <v>0</v>
      </c>
      <c r="R115" s="47">
        <v>0</v>
      </c>
      <c r="S115" s="41"/>
    </row>
    <row r="116" spans="1:56" s="23" customFormat="1" ht="56.25" x14ac:dyDescent="0.2">
      <c r="A116" s="37"/>
      <c r="B116" s="38" t="s">
        <v>99</v>
      </c>
      <c r="C116" s="39" t="s">
        <v>49</v>
      </c>
      <c r="D116" s="39" t="s">
        <v>75</v>
      </c>
      <c r="E116" s="39" t="s">
        <v>4</v>
      </c>
      <c r="F116" s="39" t="s">
        <v>10</v>
      </c>
      <c r="G116" s="39" t="s">
        <v>100</v>
      </c>
      <c r="H116" s="39" t="s">
        <v>2</v>
      </c>
      <c r="I116" s="39"/>
      <c r="J116" s="40">
        <v>269859.3</v>
      </c>
      <c r="K116" s="40">
        <v>0</v>
      </c>
      <c r="L116" s="40">
        <v>269859.3</v>
      </c>
      <c r="M116" s="40">
        <f t="shared" si="29"/>
        <v>0</v>
      </c>
      <c r="N116" s="40">
        <f t="shared" ref="N116:O117" si="45">N117</f>
        <v>0</v>
      </c>
      <c r="O116" s="40">
        <f t="shared" si="45"/>
        <v>0</v>
      </c>
      <c r="P116" s="40">
        <f t="shared" si="30"/>
        <v>0</v>
      </c>
      <c r="Q116" s="40">
        <f t="shared" ref="Q116:R117" si="46">Q117</f>
        <v>0</v>
      </c>
      <c r="R116" s="40">
        <f t="shared" si="46"/>
        <v>0</v>
      </c>
      <c r="S116" s="41"/>
    </row>
    <row r="117" spans="1:56" s="23" customFormat="1" ht="37.5" x14ac:dyDescent="0.2">
      <c r="A117" s="37"/>
      <c r="B117" s="38" t="s">
        <v>38</v>
      </c>
      <c r="C117" s="42" t="s">
        <v>49</v>
      </c>
      <c r="D117" s="42" t="s">
        <v>75</v>
      </c>
      <c r="E117" s="42" t="s">
        <v>4</v>
      </c>
      <c r="F117" s="42" t="s">
        <v>10</v>
      </c>
      <c r="G117" s="42" t="s">
        <v>100</v>
      </c>
      <c r="H117" s="39" t="s">
        <v>2</v>
      </c>
      <c r="I117" s="42" t="s">
        <v>23</v>
      </c>
      <c r="J117" s="43">
        <f t="shared" ref="J117:J118" si="47">K117+L117</f>
        <v>269859.3</v>
      </c>
      <c r="K117" s="40">
        <v>0</v>
      </c>
      <c r="L117" s="40">
        <v>269859.3</v>
      </c>
      <c r="M117" s="43">
        <f t="shared" si="29"/>
        <v>0</v>
      </c>
      <c r="N117" s="40">
        <f t="shared" si="45"/>
        <v>0</v>
      </c>
      <c r="O117" s="40">
        <f t="shared" si="45"/>
        <v>0</v>
      </c>
      <c r="P117" s="43">
        <f t="shared" si="30"/>
        <v>0</v>
      </c>
      <c r="Q117" s="40">
        <f t="shared" si="46"/>
        <v>0</v>
      </c>
      <c r="R117" s="40">
        <f t="shared" si="46"/>
        <v>0</v>
      </c>
      <c r="S117" s="41"/>
    </row>
    <row r="118" spans="1:56" s="23" customFormat="1" ht="56.25" x14ac:dyDescent="0.2">
      <c r="A118" s="37"/>
      <c r="B118" s="44" t="s">
        <v>22</v>
      </c>
      <c r="C118" s="45" t="s">
        <v>49</v>
      </c>
      <c r="D118" s="45" t="s">
        <v>75</v>
      </c>
      <c r="E118" s="45" t="s">
        <v>4</v>
      </c>
      <c r="F118" s="45" t="s">
        <v>10</v>
      </c>
      <c r="G118" s="45" t="s">
        <v>100</v>
      </c>
      <c r="H118" s="46" t="s">
        <v>2</v>
      </c>
      <c r="I118" s="45" t="s">
        <v>24</v>
      </c>
      <c r="J118" s="48">
        <f t="shared" si="47"/>
        <v>269859.3</v>
      </c>
      <c r="K118" s="48">
        <v>0</v>
      </c>
      <c r="L118" s="40">
        <v>269859.3</v>
      </c>
      <c r="M118" s="48">
        <f t="shared" si="29"/>
        <v>0</v>
      </c>
      <c r="N118" s="48">
        <v>0</v>
      </c>
      <c r="O118" s="48">
        <v>0</v>
      </c>
      <c r="P118" s="48">
        <f t="shared" si="30"/>
        <v>0</v>
      </c>
      <c r="Q118" s="48">
        <v>0</v>
      </c>
      <c r="R118" s="48">
        <v>0</v>
      </c>
      <c r="S118" s="41"/>
    </row>
    <row r="119" spans="1:56" s="23" customFormat="1" ht="37.5" x14ac:dyDescent="0.2">
      <c r="A119" s="67"/>
      <c r="B119" s="38" t="s">
        <v>84</v>
      </c>
      <c r="C119" s="69" t="s">
        <v>49</v>
      </c>
      <c r="D119" s="69" t="s">
        <v>75</v>
      </c>
      <c r="E119" s="69" t="s">
        <v>54</v>
      </c>
      <c r="F119" s="69" t="s">
        <v>2</v>
      </c>
      <c r="G119" s="69" t="s">
        <v>20</v>
      </c>
      <c r="H119" s="69" t="s">
        <v>2</v>
      </c>
      <c r="I119" s="69"/>
      <c r="J119" s="53">
        <f t="shared" ref="J119:J122" si="48">K119+L119</f>
        <v>300371.92</v>
      </c>
      <c r="K119" s="53">
        <f>K120</f>
        <v>300371.92</v>
      </c>
      <c r="L119" s="53">
        <f>L120</f>
        <v>0</v>
      </c>
      <c r="M119" s="53">
        <f t="shared" ref="M119:M122" si="49">N119+O119</f>
        <v>300371.92</v>
      </c>
      <c r="N119" s="53">
        <f>N120</f>
        <v>300371.92</v>
      </c>
      <c r="O119" s="53">
        <f>O120</f>
        <v>0</v>
      </c>
      <c r="P119" s="53">
        <f t="shared" ref="P119:P122" si="50">Q119+R119</f>
        <v>0</v>
      </c>
      <c r="Q119" s="53">
        <f>Q120</f>
        <v>0</v>
      </c>
      <c r="R119" s="53">
        <f>R120</f>
        <v>0</v>
      </c>
    </row>
    <row r="120" spans="1:56" s="23" customFormat="1" ht="37.5" x14ac:dyDescent="0.2">
      <c r="A120" s="67"/>
      <c r="B120" s="38" t="s">
        <v>85</v>
      </c>
      <c r="C120" s="69" t="s">
        <v>49</v>
      </c>
      <c r="D120" s="69" t="s">
        <v>75</v>
      </c>
      <c r="E120" s="69" t="s">
        <v>54</v>
      </c>
      <c r="F120" s="69" t="s">
        <v>26</v>
      </c>
      <c r="G120" s="69" t="s">
        <v>64</v>
      </c>
      <c r="H120" s="69" t="s">
        <v>2</v>
      </c>
      <c r="I120" s="69"/>
      <c r="J120" s="53">
        <f t="shared" si="48"/>
        <v>300371.92</v>
      </c>
      <c r="K120" s="53">
        <f t="shared" ref="K120:L121" si="51">K121</f>
        <v>300371.92</v>
      </c>
      <c r="L120" s="53">
        <f t="shared" si="51"/>
        <v>0</v>
      </c>
      <c r="M120" s="53">
        <f t="shared" si="49"/>
        <v>300371.92</v>
      </c>
      <c r="N120" s="53">
        <f t="shared" ref="N120:O121" si="52">N121</f>
        <v>300371.92</v>
      </c>
      <c r="O120" s="53">
        <f t="shared" si="52"/>
        <v>0</v>
      </c>
      <c r="P120" s="53">
        <f t="shared" si="50"/>
        <v>0</v>
      </c>
      <c r="Q120" s="53">
        <f t="shared" ref="Q120:R121" si="53">Q121</f>
        <v>0</v>
      </c>
      <c r="R120" s="53">
        <f t="shared" si="53"/>
        <v>0</v>
      </c>
    </row>
    <row r="121" spans="1:56" s="23" customFormat="1" ht="18.75" x14ac:dyDescent="0.2">
      <c r="A121" s="67"/>
      <c r="B121" s="52" t="s">
        <v>40</v>
      </c>
      <c r="C121" s="54" t="s">
        <v>49</v>
      </c>
      <c r="D121" s="54" t="s">
        <v>75</v>
      </c>
      <c r="E121" s="54" t="s">
        <v>54</v>
      </c>
      <c r="F121" s="54" t="s">
        <v>26</v>
      </c>
      <c r="G121" s="54" t="s">
        <v>64</v>
      </c>
      <c r="H121" s="69" t="s">
        <v>2</v>
      </c>
      <c r="I121" s="54" t="s">
        <v>42</v>
      </c>
      <c r="J121" s="55">
        <f t="shared" si="48"/>
        <v>300371.92</v>
      </c>
      <c r="K121" s="53">
        <f t="shared" si="51"/>
        <v>300371.92</v>
      </c>
      <c r="L121" s="53">
        <f t="shared" si="51"/>
        <v>0</v>
      </c>
      <c r="M121" s="55">
        <f t="shared" si="49"/>
        <v>300371.92</v>
      </c>
      <c r="N121" s="53">
        <f t="shared" si="52"/>
        <v>300371.92</v>
      </c>
      <c r="O121" s="53">
        <f t="shared" si="52"/>
        <v>0</v>
      </c>
      <c r="P121" s="55">
        <f t="shared" si="50"/>
        <v>0</v>
      </c>
      <c r="Q121" s="53">
        <f t="shared" si="53"/>
        <v>0</v>
      </c>
      <c r="R121" s="53">
        <f t="shared" si="53"/>
        <v>0</v>
      </c>
    </row>
    <row r="122" spans="1:56" s="23" customFormat="1" ht="18.75" x14ac:dyDescent="0.2">
      <c r="A122" s="67"/>
      <c r="B122" s="56" t="s">
        <v>41</v>
      </c>
      <c r="C122" s="57" t="s">
        <v>49</v>
      </c>
      <c r="D122" s="57" t="s">
        <v>75</v>
      </c>
      <c r="E122" s="57" t="s">
        <v>54</v>
      </c>
      <c r="F122" s="57" t="s">
        <v>26</v>
      </c>
      <c r="G122" s="57" t="s">
        <v>64</v>
      </c>
      <c r="H122" s="58" t="s">
        <v>2</v>
      </c>
      <c r="I122" s="57" t="s">
        <v>43</v>
      </c>
      <c r="J122" s="48">
        <f t="shared" si="48"/>
        <v>300371.92</v>
      </c>
      <c r="K122" s="48">
        <v>300371.92</v>
      </c>
      <c r="L122" s="48">
        <v>0</v>
      </c>
      <c r="M122" s="48">
        <f t="shared" si="49"/>
        <v>300371.92</v>
      </c>
      <c r="N122" s="48">
        <v>300371.92</v>
      </c>
      <c r="O122" s="48">
        <v>0</v>
      </c>
      <c r="P122" s="48">
        <f t="shared" si="50"/>
        <v>0</v>
      </c>
      <c r="Q122" s="48">
        <v>0</v>
      </c>
      <c r="R122" s="48">
        <v>0</v>
      </c>
    </row>
    <row r="123" spans="1:56" s="23" customFormat="1" ht="131.25" x14ac:dyDescent="0.2">
      <c r="A123" s="67"/>
      <c r="B123" s="52" t="s">
        <v>80</v>
      </c>
      <c r="C123" s="69" t="s">
        <v>49</v>
      </c>
      <c r="D123" s="69" t="s">
        <v>75</v>
      </c>
      <c r="E123" s="69" t="s">
        <v>81</v>
      </c>
      <c r="F123" s="69" t="s">
        <v>2</v>
      </c>
      <c r="G123" s="69" t="s">
        <v>20</v>
      </c>
      <c r="H123" s="69" t="s">
        <v>2</v>
      </c>
      <c r="I123" s="69"/>
      <c r="J123" s="53">
        <f t="shared" ref="J123" si="54">K123+L123</f>
        <v>24300</v>
      </c>
      <c r="K123" s="53">
        <f>K124</f>
        <v>24300</v>
      </c>
      <c r="L123" s="53">
        <f>L124</f>
        <v>0</v>
      </c>
      <c r="M123" s="53">
        <f t="shared" ref="M123" si="55">N123+O123</f>
        <v>0</v>
      </c>
      <c r="N123" s="53">
        <f>N124</f>
        <v>0</v>
      </c>
      <c r="O123" s="53">
        <f>O124</f>
        <v>0</v>
      </c>
      <c r="P123" s="53">
        <f t="shared" ref="P123" si="56">Q123+R123</f>
        <v>0</v>
      </c>
      <c r="Q123" s="53">
        <f>Q124</f>
        <v>0</v>
      </c>
      <c r="R123" s="53">
        <f>R124</f>
        <v>0</v>
      </c>
    </row>
    <row r="124" spans="1:56" s="23" customFormat="1" ht="131.25" x14ac:dyDescent="0.2">
      <c r="A124" s="67"/>
      <c r="B124" s="52" t="s">
        <v>80</v>
      </c>
      <c r="C124" s="69" t="s">
        <v>49</v>
      </c>
      <c r="D124" s="69" t="s">
        <v>75</v>
      </c>
      <c r="E124" s="69" t="s">
        <v>81</v>
      </c>
      <c r="F124" s="69" t="s">
        <v>26</v>
      </c>
      <c r="G124" s="69" t="s">
        <v>64</v>
      </c>
      <c r="H124" s="69" t="s">
        <v>2</v>
      </c>
      <c r="I124" s="69"/>
      <c r="J124" s="53">
        <f t="shared" si="0"/>
        <v>24300</v>
      </c>
      <c r="K124" s="53">
        <f t="shared" ref="K124:L125" si="57">K125</f>
        <v>24300</v>
      </c>
      <c r="L124" s="53">
        <f t="shared" si="57"/>
        <v>0</v>
      </c>
      <c r="M124" s="53">
        <f t="shared" si="29"/>
        <v>0</v>
      </c>
      <c r="N124" s="53">
        <f t="shared" ref="N124:O125" si="58">N125</f>
        <v>0</v>
      </c>
      <c r="O124" s="53">
        <f t="shared" si="58"/>
        <v>0</v>
      </c>
      <c r="P124" s="53">
        <f t="shared" si="30"/>
        <v>0</v>
      </c>
      <c r="Q124" s="53">
        <f t="shared" ref="Q124:R125" si="59">Q125</f>
        <v>0</v>
      </c>
      <c r="R124" s="53">
        <f t="shared" si="59"/>
        <v>0</v>
      </c>
    </row>
    <row r="125" spans="1:56" s="23" customFormat="1" ht="18.75" x14ac:dyDescent="0.2">
      <c r="A125" s="6"/>
      <c r="B125" s="52" t="s">
        <v>40</v>
      </c>
      <c r="C125" s="54" t="s">
        <v>49</v>
      </c>
      <c r="D125" s="54" t="s">
        <v>75</v>
      </c>
      <c r="E125" s="54" t="s">
        <v>81</v>
      </c>
      <c r="F125" s="54" t="s">
        <v>26</v>
      </c>
      <c r="G125" s="54" t="s">
        <v>64</v>
      </c>
      <c r="H125" s="69" t="s">
        <v>2</v>
      </c>
      <c r="I125" s="54" t="s">
        <v>42</v>
      </c>
      <c r="J125" s="55">
        <f t="shared" si="0"/>
        <v>24300</v>
      </c>
      <c r="K125" s="53">
        <f t="shared" si="57"/>
        <v>24300</v>
      </c>
      <c r="L125" s="53">
        <f t="shared" si="57"/>
        <v>0</v>
      </c>
      <c r="M125" s="55">
        <f t="shared" si="29"/>
        <v>0</v>
      </c>
      <c r="N125" s="53">
        <f t="shared" si="58"/>
        <v>0</v>
      </c>
      <c r="O125" s="53">
        <f t="shared" si="58"/>
        <v>0</v>
      </c>
      <c r="P125" s="55">
        <f t="shared" si="30"/>
        <v>0</v>
      </c>
      <c r="Q125" s="53">
        <f t="shared" si="59"/>
        <v>0</v>
      </c>
      <c r="R125" s="53">
        <f t="shared" si="59"/>
        <v>0</v>
      </c>
    </row>
    <row r="126" spans="1:56" s="28" customFormat="1" ht="18.75" x14ac:dyDescent="0.2">
      <c r="A126" s="10"/>
      <c r="B126" s="56" t="s">
        <v>41</v>
      </c>
      <c r="C126" s="57" t="s">
        <v>49</v>
      </c>
      <c r="D126" s="57" t="s">
        <v>75</v>
      </c>
      <c r="E126" s="57" t="s">
        <v>81</v>
      </c>
      <c r="F126" s="57" t="s">
        <v>26</v>
      </c>
      <c r="G126" s="57" t="s">
        <v>64</v>
      </c>
      <c r="H126" s="58" t="s">
        <v>2</v>
      </c>
      <c r="I126" s="57" t="s">
        <v>43</v>
      </c>
      <c r="J126" s="60">
        <f t="shared" si="0"/>
        <v>24300</v>
      </c>
      <c r="K126" s="60">
        <v>24300</v>
      </c>
      <c r="L126" s="60">
        <v>0</v>
      </c>
      <c r="M126" s="60">
        <f t="shared" si="29"/>
        <v>0</v>
      </c>
      <c r="N126" s="60">
        <v>0</v>
      </c>
      <c r="O126" s="60">
        <v>0</v>
      </c>
      <c r="P126" s="60">
        <f t="shared" si="30"/>
        <v>0</v>
      </c>
      <c r="Q126" s="60">
        <v>0</v>
      </c>
      <c r="R126" s="60">
        <v>0</v>
      </c>
    </row>
    <row r="127" spans="1:56" s="23" customFormat="1" ht="18.75" x14ac:dyDescent="0.2">
      <c r="A127" s="13" t="s">
        <v>36</v>
      </c>
      <c r="B127" s="96" t="s">
        <v>37</v>
      </c>
      <c r="C127" s="96"/>
      <c r="D127" s="96"/>
      <c r="E127" s="96"/>
      <c r="F127" s="96"/>
      <c r="G127" s="96"/>
      <c r="H127" s="96"/>
      <c r="I127" s="96"/>
      <c r="J127" s="53">
        <f t="shared" ref="J127" si="60">K127+L127</f>
        <v>20088462.170000002</v>
      </c>
      <c r="K127" s="64">
        <f>K21</f>
        <v>12229447.43</v>
      </c>
      <c r="L127" s="64">
        <f>L21</f>
        <v>7859014.7400000002</v>
      </c>
      <c r="M127" s="53">
        <f t="shared" si="29"/>
        <v>7852204.0199999996</v>
      </c>
      <c r="N127" s="64">
        <f>N21</f>
        <v>7685556.0199999996</v>
      </c>
      <c r="O127" s="64">
        <f>O21</f>
        <v>166648</v>
      </c>
      <c r="P127" s="53">
        <f t="shared" si="30"/>
        <v>7723218.5700000003</v>
      </c>
      <c r="Q127" s="64">
        <f>Q21</f>
        <v>7550501.5700000003</v>
      </c>
      <c r="R127" s="64">
        <f>R21</f>
        <v>172717</v>
      </c>
    </row>
    <row r="128" spans="1:56" s="14" customFormat="1" ht="18.75" x14ac:dyDescent="0.2">
      <c r="A128" s="26"/>
      <c r="B128" s="4"/>
      <c r="C128" s="5"/>
      <c r="D128" s="5"/>
      <c r="E128" s="5"/>
      <c r="F128" s="5"/>
      <c r="G128" s="2"/>
      <c r="H128" s="2"/>
      <c r="I128" s="17"/>
      <c r="J128" s="33"/>
      <c r="K128" s="34"/>
      <c r="L128" s="34"/>
      <c r="M128" s="87"/>
      <c r="N128" s="33"/>
      <c r="O128" s="35"/>
      <c r="P128" s="36"/>
      <c r="Q128" s="36"/>
      <c r="R128" s="36"/>
      <c r="S128" s="29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</row>
    <row r="129" spans="1:56" s="14" customFormat="1" ht="18.75" x14ac:dyDescent="0.2">
      <c r="A129" s="23"/>
      <c r="I129" s="19"/>
      <c r="J129" s="90"/>
      <c r="K129" s="90"/>
      <c r="L129" s="90"/>
      <c r="M129" s="90"/>
      <c r="N129" s="90"/>
      <c r="O129" s="90"/>
      <c r="P129" s="90"/>
      <c r="Q129" s="90"/>
      <c r="R129" s="90"/>
      <c r="S129" s="29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</row>
    <row r="130" spans="1:56" ht="15" x14ac:dyDescent="0.2">
      <c r="I130" s="21"/>
      <c r="J130" s="30"/>
      <c r="K130" s="30"/>
      <c r="L130" s="30"/>
      <c r="M130" s="30"/>
      <c r="N130" s="30"/>
      <c r="O130" s="30"/>
      <c r="P130" s="30"/>
      <c r="Q130" s="30"/>
      <c r="R130" s="30"/>
      <c r="S130" s="29"/>
    </row>
    <row r="131" spans="1:56" ht="15.75" x14ac:dyDescent="0.25">
      <c r="I131" s="21"/>
      <c r="J131" s="20"/>
      <c r="K131" s="20"/>
      <c r="L131" s="20"/>
      <c r="M131" s="88"/>
      <c r="N131" s="20"/>
      <c r="O131" s="20"/>
      <c r="P131" s="20"/>
      <c r="Q131" s="22"/>
      <c r="R131" s="18"/>
      <c r="S131" s="29"/>
    </row>
    <row r="132" spans="1:56" ht="18.75" x14ac:dyDescent="0.25">
      <c r="A132" s="26"/>
      <c r="B132" s="1"/>
      <c r="C132" s="2"/>
      <c r="D132" s="2"/>
      <c r="E132" s="2"/>
      <c r="F132" s="2"/>
      <c r="G132" s="2"/>
      <c r="H132" s="3"/>
      <c r="I132" s="17"/>
      <c r="J132" s="20"/>
      <c r="K132" s="20"/>
      <c r="L132" s="20"/>
      <c r="M132" s="88"/>
      <c r="N132" s="20"/>
      <c r="O132" s="20"/>
      <c r="P132" s="20"/>
      <c r="Q132" s="22"/>
      <c r="R132" s="18"/>
      <c r="S132" s="29"/>
    </row>
    <row r="133" spans="1:56" ht="18.75" x14ac:dyDescent="0.25">
      <c r="A133" s="26"/>
      <c r="B133" s="1"/>
      <c r="C133" s="2"/>
      <c r="D133" s="2"/>
      <c r="E133" s="2"/>
      <c r="F133" s="2"/>
      <c r="G133" s="2"/>
      <c r="H133" s="3"/>
      <c r="I133" s="17"/>
      <c r="J133" s="20"/>
      <c r="K133" s="20"/>
      <c r="L133" s="20"/>
      <c r="M133" s="88"/>
      <c r="N133" s="20"/>
      <c r="O133" s="20"/>
      <c r="P133" s="20"/>
      <c r="Q133" s="20"/>
      <c r="R133" s="20"/>
      <c r="S133" s="29"/>
    </row>
    <row r="134" spans="1:56" ht="18.75" x14ac:dyDescent="0.25">
      <c r="A134" s="26"/>
      <c r="B134" s="1"/>
      <c r="C134" s="2"/>
      <c r="D134" s="2"/>
      <c r="E134" s="2"/>
      <c r="F134" s="2"/>
      <c r="G134" s="2"/>
      <c r="H134" s="3"/>
      <c r="I134" s="2"/>
      <c r="J134" s="16"/>
      <c r="K134" s="16"/>
      <c r="L134" s="16"/>
      <c r="M134" s="88"/>
      <c r="N134" s="16"/>
      <c r="O134" s="16"/>
      <c r="P134" s="20"/>
    </row>
    <row r="135" spans="1:56" ht="19.5" customHeight="1" x14ac:dyDescent="0.2">
      <c r="A135" s="26"/>
      <c r="B135" s="1"/>
      <c r="C135" s="2"/>
      <c r="D135" s="2"/>
      <c r="E135" s="2"/>
      <c r="F135" s="2"/>
      <c r="G135" s="2"/>
      <c r="H135" s="3"/>
      <c r="I135" s="2"/>
      <c r="J135" s="7"/>
      <c r="K135" s="7"/>
      <c r="L135" s="11"/>
      <c r="M135" s="89"/>
    </row>
    <row r="136" spans="1:56" ht="19.5" customHeight="1" x14ac:dyDescent="0.2">
      <c r="A136" s="26"/>
      <c r="B136" s="1"/>
      <c r="C136" s="2"/>
      <c r="D136" s="2"/>
      <c r="E136" s="2"/>
      <c r="F136" s="2"/>
      <c r="G136" s="2"/>
      <c r="H136" s="3"/>
      <c r="I136" s="2"/>
      <c r="J136" s="7"/>
      <c r="K136" s="7"/>
      <c r="L136" s="11"/>
      <c r="M136" s="89"/>
    </row>
    <row r="137" spans="1:56" ht="37.5" customHeight="1" x14ac:dyDescent="0.2">
      <c r="A137" s="26"/>
      <c r="B137" s="1"/>
      <c r="C137" s="2"/>
      <c r="D137" s="2"/>
      <c r="E137" s="2"/>
      <c r="F137" s="2"/>
      <c r="G137" s="2"/>
      <c r="H137" s="3"/>
      <c r="I137" s="2"/>
      <c r="J137" s="7"/>
      <c r="K137" s="7"/>
      <c r="L137" s="11"/>
      <c r="M137" s="89"/>
    </row>
    <row r="138" spans="1:56" ht="19.5" customHeight="1" x14ac:dyDescent="0.2">
      <c r="A138" s="26"/>
      <c r="B138" s="1"/>
      <c r="C138" s="2"/>
      <c r="D138" s="2"/>
      <c r="E138" s="2"/>
      <c r="F138" s="2"/>
      <c r="G138" s="2"/>
      <c r="H138" s="3"/>
      <c r="I138" s="2"/>
      <c r="J138" s="7"/>
      <c r="K138" s="7"/>
      <c r="L138" s="11"/>
      <c r="M138" s="89"/>
    </row>
    <row r="139" spans="1:56" ht="19.5" customHeight="1" x14ac:dyDescent="0.3">
      <c r="A139" s="27"/>
      <c r="B139" s="1"/>
      <c r="C139" s="2"/>
      <c r="D139" s="2"/>
      <c r="E139" s="2"/>
      <c r="F139" s="2"/>
      <c r="G139" s="2"/>
      <c r="H139" s="2"/>
      <c r="I139" s="2"/>
      <c r="J139" s="7"/>
      <c r="K139" s="7"/>
      <c r="L139" s="11"/>
      <c r="M139" s="24"/>
      <c r="N139" s="15"/>
    </row>
  </sheetData>
  <mergeCells count="19">
    <mergeCell ref="B127:I127"/>
    <mergeCell ref="P17:R17"/>
    <mergeCell ref="J18:J19"/>
    <mergeCell ref="K18:L18"/>
    <mergeCell ref="M18:M19"/>
    <mergeCell ref="N18:O18"/>
    <mergeCell ref="P18:P19"/>
    <mergeCell ref="Q18:R18"/>
    <mergeCell ref="A11:R11"/>
    <mergeCell ref="A12:R12"/>
    <mergeCell ref="A13:R13"/>
    <mergeCell ref="A14:R14"/>
    <mergeCell ref="A15:R15"/>
    <mergeCell ref="A17:A19"/>
    <mergeCell ref="B17:B19"/>
    <mergeCell ref="C17:I18"/>
    <mergeCell ref="J17:L17"/>
    <mergeCell ref="M17:O17"/>
    <mergeCell ref="C19:H19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2023-11-07T09:59:36Z</dcterms:modified>
</cp:coreProperties>
</file>