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4 год\8 изменение\Решение  № 41  от 17.12.2024\"/>
    </mc:Choice>
  </mc:AlternateContent>
  <bookViews>
    <workbookView xWindow="0" yWindow="0" windowWidth="28800" windowHeight="12435"/>
  </bookViews>
  <sheets>
    <sheet name="приложение 1" sheetId="3" r:id="rId1"/>
  </sheets>
  <definedNames>
    <definedName name="_xlnm._FilterDatabase" localSheetId="0" hidden="1">'приложение 1'!$A$12:$Q$70</definedName>
    <definedName name="_xlnm.Print_Area" localSheetId="0">'приложение 1'!$A$1:$L$70</definedName>
  </definedNames>
  <calcPr calcId="152511"/>
</workbook>
</file>

<file path=xl/calcChain.xml><?xml version="1.0" encoding="utf-8"?>
<calcChain xmlns="http://schemas.openxmlformats.org/spreadsheetml/2006/main">
  <c r="J68" i="3" l="1"/>
  <c r="J69" i="3"/>
  <c r="J64" i="3"/>
  <c r="J46" i="3"/>
  <c r="J42" i="3"/>
  <c r="J39" i="3"/>
  <c r="J18" i="3" l="1"/>
  <c r="J37" i="3" l="1"/>
  <c r="J34" i="3"/>
  <c r="J17" i="3"/>
  <c r="J16" i="3"/>
  <c r="J28" i="3"/>
  <c r="J26" i="3"/>
  <c r="J24" i="3"/>
  <c r="J22" i="3"/>
  <c r="J31" i="3" l="1"/>
  <c r="J65" i="3" l="1"/>
  <c r="J67" i="3" l="1"/>
  <c r="L66" i="3" l="1"/>
  <c r="L65" i="3" s="1"/>
  <c r="K66" i="3"/>
  <c r="K65" i="3" s="1"/>
  <c r="J66" i="3"/>
  <c r="L15" i="3" l="1"/>
  <c r="K15" i="3"/>
  <c r="J15" i="3"/>
  <c r="K36" i="3" l="1"/>
  <c r="L23" i="3" l="1"/>
  <c r="L52" i="3" l="1"/>
  <c r="L51" i="3" s="1"/>
  <c r="K52" i="3"/>
  <c r="K51" i="3" s="1"/>
  <c r="J52" i="3"/>
  <c r="J51" i="3" s="1"/>
  <c r="K29" i="3" l="1"/>
  <c r="L29" i="3"/>
  <c r="K30" i="3"/>
  <c r="L30" i="3"/>
  <c r="J30" i="3"/>
  <c r="J29" i="3"/>
  <c r="L63" i="3" l="1"/>
  <c r="K63" i="3"/>
  <c r="J63" i="3"/>
  <c r="L57" i="3"/>
  <c r="K57" i="3"/>
  <c r="K56" i="3" s="1"/>
  <c r="J57" i="3"/>
  <c r="L49" i="3"/>
  <c r="K49" i="3"/>
  <c r="J49" i="3"/>
  <c r="L45" i="3"/>
  <c r="K45" i="3"/>
  <c r="J45" i="3"/>
  <c r="L41" i="3"/>
  <c r="K41" i="3"/>
  <c r="J41" i="3"/>
  <c r="L38" i="3"/>
  <c r="K38" i="3"/>
  <c r="J38" i="3"/>
  <c r="L36" i="3"/>
  <c r="J36" i="3"/>
  <c r="L33" i="3"/>
  <c r="K33" i="3"/>
  <c r="J33" i="3"/>
  <c r="L27" i="3"/>
  <c r="K27" i="3"/>
  <c r="J27" i="3"/>
  <c r="L25" i="3"/>
  <c r="K25" i="3"/>
  <c r="J25" i="3"/>
  <c r="K23" i="3"/>
  <c r="J23" i="3"/>
  <c r="L21" i="3"/>
  <c r="K21" i="3"/>
  <c r="J21" i="3"/>
  <c r="L14" i="3"/>
  <c r="K14" i="3"/>
  <c r="J35" i="3" l="1"/>
  <c r="J32" i="3" s="1"/>
  <c r="J14" i="3"/>
  <c r="J20" i="3"/>
  <c r="J19" i="3" s="1"/>
  <c r="K40" i="3"/>
  <c r="L44" i="3"/>
  <c r="J62" i="3"/>
  <c r="J55" i="3" s="1"/>
  <c r="L40" i="3"/>
  <c r="J48" i="3"/>
  <c r="J56" i="3"/>
  <c r="K62" i="3"/>
  <c r="K55" i="3" s="1"/>
  <c r="K54" i="3" s="1"/>
  <c r="J44" i="3"/>
  <c r="K48" i="3"/>
  <c r="L62" i="3"/>
  <c r="J40" i="3"/>
  <c r="K44" i="3"/>
  <c r="L48" i="3"/>
  <c r="L56" i="3"/>
  <c r="K20" i="3"/>
  <c r="L20" i="3"/>
  <c r="K35" i="3"/>
  <c r="L35" i="3"/>
  <c r="J54" i="3" l="1"/>
  <c r="L55" i="3"/>
  <c r="L54" i="3" s="1"/>
  <c r="L32" i="3"/>
  <c r="L47" i="3"/>
  <c r="K47" i="3"/>
  <c r="J47" i="3"/>
  <c r="K19" i="3"/>
  <c r="K43" i="3"/>
  <c r="J43" i="3"/>
  <c r="L43" i="3"/>
  <c r="L19" i="3"/>
  <c r="K32" i="3"/>
  <c r="J13" i="3" l="1"/>
  <c r="J70" i="3" s="1"/>
  <c r="K13" i="3"/>
  <c r="K70" i="3" s="1"/>
  <c r="L13" i="3"/>
  <c r="L70" i="3" l="1"/>
</calcChain>
</file>

<file path=xl/sharedStrings.xml><?xml version="1.0" encoding="utf-8"?>
<sst xmlns="http://schemas.openxmlformats.org/spreadsheetml/2006/main" count="535" uniqueCount="126">
  <si>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</si>
  <si>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</si>
  <si>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</si>
  <si>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</si>
  <si>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</si>
  <si>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</si>
  <si>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</si>
  <si>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</si>
  <si>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</si>
  <si>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</si>
  <si>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</si>
  <si>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</si>
  <si>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</si>
  <si>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</si>
  <si>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</si>
  <si>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</si>
  <si>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</si>
  <si>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</si>
  <si>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</si>
  <si>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</si>
  <si>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</si>
  <si>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</si>
  <si>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</si>
  <si>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</si>
  <si>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</si>
  <si>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</si>
  <si>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</si>
  <si>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</si>
  <si>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</si>
  <si>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</si>
  <si>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</si>
  <si>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</si>
  <si>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</si>
  <si>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</si>
  <si>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</si>
  <si>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</si>
  <si>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</si>
  <si>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</si>
  <si>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</si>
  <si>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</si>
  <si>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</si>
  <si>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</si>
  <si>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</si>
  <si>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</si>
  <si>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</si>
  <si>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</si>
  <si>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</si>
  <si>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</si>
  <si>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</si>
  <si>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</si>
  <si>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</si>
  <si>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</si>
  <si>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</si>
  <si>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</si>
  <si>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</si>
  <si>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</si>
  <si>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</si>
  <si>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</si>
  <si>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</si>
  <si>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</si>
  <si>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</si>
  <si>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</si>
  <si>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</si>
  <si>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</si>
  <si>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</si>
  <si>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</si>
  <si>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</si>
  <si>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</si>
  <si>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</si>
  <si>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</si>
  <si>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</si>
  <si>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</si>
  <si>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</si>
  <si>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</si>
  <si>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</si>
  <si>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</si>
  <si>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</si>
  <si>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</si>
  <si>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</si>
  <si>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</si>
  <si>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</si>
  <si>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</si>
  <si>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</si>
  <si>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</si>
  <si>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</si>
  <si>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</si>
  <si>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</si>
  <si>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</si>
  <si>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</si>
  <si>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</si>
  <si>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</si>
  <si>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</si>
  <si>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</si>
  <si>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</si>
  <si>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</si>
  <si>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</si>
  <si>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</si>
  <si>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</si>
  <si>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2025 год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</si>
  <si>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</si>
  <si>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</si>
  <si>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</si>
  <si>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</si>
  <si>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</si>
  <si>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</si>
  <si>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Приложение №1    к решению Совета</t>
  </si>
  <si>
    <t>Прогноз поступлений доходов в бюджет Покровского сельского поселения на 2024 год и на плановый период 2025 и 2026 годов</t>
  </si>
  <si>
    <t>2026 год</t>
  </si>
  <si>
    <t>от  29.11.2023      №  41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</si>
  <si>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</si>
  <si>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</si>
  <si>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</si>
  <si>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</si>
  <si>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</si>
  <si>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</si>
  <si>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</si>
  <si>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</si>
  <si>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</si>
  <si>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Прочие межбюджетные трансферты, передаваемые бюджетам</t>
  </si>
  <si>
    <t>49</t>
  </si>
  <si>
    <t>999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</si>
  <si>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</si>
  <si>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</si>
  <si>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</si>
  <si>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29</t>
  </si>
  <si>
    <t>от  17.12.2024    № 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</si>
</sst>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32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1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/>
    </xf>
    <xf numFmtId="0" fontId="6" fillId="10" borderId="3" xfId="26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49" fontId="22" fillId="10" borderId="3" xfId="0" applyNumberFormat="1" applyFont="1" applyFill="1" applyBorder="1" applyAlignment="1">
      <alignment horizontal="center" vertical="center"/>
    </xf>
    <xf numFmtId="0" fontId="22" fillId="10" borderId="3" xfId="26" applyFont="1" applyFill="1" applyBorder="1" applyAlignment="1">
      <alignment horizontal="left" vertical="center" wrapText="1"/>
    </xf>
    <xf numFmtId="165" fontId="22" fillId="10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49" fontId="23" fillId="10" borderId="3" xfId="0" applyNumberFormat="1" applyFont="1" applyFill="1" applyBorder="1" applyAlignment="1">
      <alignment horizontal="center" vertical="center"/>
    </xf>
    <xf numFmtId="0" fontId="23" fillId="10" borderId="3" xfId="26" applyFont="1" applyFill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6" fontId="5" fillId="0" borderId="3" xfId="0" applyNumberFormat="1" applyFont="1" applyBorder="1" applyAlignment="1">
      <alignment horizontal="center"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165" fontId="6" fillId="1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165" fontId="22" fillId="1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66" fontId="5" fillId="0" borderId="0" xfId="0" applyNumberFormat="1" applyFont="1" applyBorder="1" applyAlignment="1">
      <alignment horizontal="center" vertical="center"/>
    </xf>
    <xf numFmtId="165" fontId="23" fillId="10" borderId="0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12" borderId="0" xfId="0" applyNumberFormat="1" applyFont="1" applyFill="1" applyBorder="1" applyAlignment="1">
      <alignment horizontal="center" vertical="center" wrapText="1"/>
    </xf>
    <xf numFmtId="0" fontId="14" fillId="12" borderId="0" xfId="0" applyFont="1" applyFill="1" applyBorder="1" applyAlignment="1">
      <alignment vertical="center"/>
    </xf>
    <xf numFmtId="0" fontId="14" fillId="12" borderId="0" xfId="0" applyFont="1" applyFill="1" applyAlignment="1">
      <alignment vertical="center"/>
    </xf>
    <xf numFmtId="165" fontId="5" fillId="12" borderId="0" xfId="0" applyNumberFormat="1" applyFont="1" applyFill="1" applyBorder="1" applyAlignment="1">
      <alignment horizontal="center" vertical="center" wrapText="1"/>
    </xf>
    <xf numFmtId="0" fontId="9" fillId="12" borderId="0" xfId="0" applyFont="1" applyFill="1" applyBorder="1" applyAlignment="1">
      <alignment vertical="center"/>
    </xf>
    <xf numFmtId="0" fontId="9" fillId="12" borderId="0" xfId="0" applyFont="1" applyFill="1" applyAlignment="1">
      <alignment vertical="center"/>
    </xf>
    <xf numFmtId="0" fontId="10" fillId="12" borderId="0" xfId="0" applyFont="1" applyFill="1" applyBorder="1" applyAlignment="1">
      <alignment vertical="center"/>
    </xf>
    <xf numFmtId="0" fontId="10" fillId="12" borderId="0" xfId="0" applyFont="1" applyFill="1" applyAlignment="1">
      <alignment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12" borderId="0" xfId="0" applyNumberFormat="1" applyFont="1" applyFill="1" applyBorder="1" applyAlignment="1">
      <alignment horizontal="center" vertical="center"/>
    </xf>
    <xf numFmtId="0" fontId="11" fillId="12" borderId="0" xfId="0" applyFont="1" applyFill="1" applyBorder="1" applyAlignment="1">
      <alignment vertical="center"/>
    </xf>
    <xf numFmtId="0" fontId="11" fillId="12" borderId="0" xfId="0" applyFont="1" applyFill="1" applyAlignment="1">
      <alignment vertical="center"/>
    </xf>
    <xf numFmtId="4" fontId="10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4" fontId="5" fillId="0" borderId="0" xfId="0" applyNumberFormat="1" applyFont="1" applyFill="1" applyAlignment="1">
      <alignment horizontal="left" vertical="center"/>
    </xf>
    <xf numFmtId="0" fontId="24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3"/>
  <sheetViews>
    <sheetView tabSelected="1" view="pageBreakPreview" zoomScale="80" zoomScaleNormal="75" zoomScaleSheetLayoutView="80" workbookViewId="0">
      <selection activeCell="L12" sqref="L12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2" customWidth="1"/>
    <col min="10" max="10" width="25.140625" style="30" customWidth="1"/>
    <col min="11" max="11" width="23.42578125" style="29" customWidth="1"/>
    <col min="12" max="12" width="26.28515625" style="29" bestFit="1" customWidth="1"/>
    <col min="13" max="13" width="3" style="65" bestFit="1" customWidth="1"/>
    <col min="14" max="14" width="25.140625" style="87" customWidth="1"/>
    <col min="15" max="15" width="23.42578125" style="87" customWidth="1"/>
    <col min="16" max="16" width="26.28515625" style="87" bestFit="1" customWidth="1"/>
    <col min="17" max="17" width="15.42578125" style="87" bestFit="1" customWidth="1"/>
    <col min="18" max="18" width="25.140625" style="87" customWidth="1"/>
    <col min="19" max="19" width="23.42578125" style="87" customWidth="1"/>
    <col min="20" max="20" width="26.28515625" style="87" bestFit="1" customWidth="1"/>
    <col min="21" max="16384" width="9.140625" style="4"/>
  </cols>
  <sheetData>
    <row r="1" spans="1:20" ht="18.75" x14ac:dyDescent="0.2">
      <c r="K1" s="126" t="s">
        <v>105</v>
      </c>
      <c r="L1" s="126"/>
    </row>
    <row r="2" spans="1:20" ht="18.75" x14ac:dyDescent="0.2">
      <c r="K2" s="126" t="s">
        <v>87</v>
      </c>
      <c r="L2" s="126"/>
    </row>
    <row r="3" spans="1:20" ht="18.75" x14ac:dyDescent="0.2">
      <c r="K3" s="127" t="s">
        <v>125</v>
      </c>
      <c r="L3" s="127"/>
    </row>
    <row r="5" spans="1:20" ht="18.75" x14ac:dyDescent="0.2">
      <c r="K5" s="126" t="s">
        <v>105</v>
      </c>
      <c r="L5" s="126"/>
    </row>
    <row r="6" spans="1:20" ht="20.25" x14ac:dyDescent="0.2">
      <c r="I6" s="52"/>
      <c r="J6" s="52"/>
      <c r="K6" s="126" t="s">
        <v>87</v>
      </c>
      <c r="L6" s="126"/>
      <c r="M6" s="64"/>
    </row>
    <row r="7" spans="1:20" ht="20.25" x14ac:dyDescent="0.2">
      <c r="I7" s="53"/>
      <c r="J7" s="53"/>
      <c r="K7" s="126" t="s">
        <v>108</v>
      </c>
      <c r="L7" s="126"/>
      <c r="M7" s="64"/>
    </row>
    <row r="8" spans="1:20" ht="18.75" x14ac:dyDescent="0.2">
      <c r="I8" s="54"/>
      <c r="J8" s="54"/>
      <c r="K8" s="126"/>
      <c r="L8" s="126"/>
    </row>
    <row r="9" spans="1:20" ht="39" customHeight="1" x14ac:dyDescent="0.2">
      <c r="A9" s="128" t="s">
        <v>106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66"/>
    </row>
    <row r="10" spans="1:20" x14ac:dyDescent="0.2">
      <c r="I10" s="13"/>
    </row>
    <row r="11" spans="1:20" ht="18.75" customHeight="1" x14ac:dyDescent="0.2">
      <c r="A11" s="129" t="s">
        <v>42</v>
      </c>
      <c r="B11" s="129"/>
      <c r="C11" s="129"/>
      <c r="D11" s="129"/>
      <c r="E11" s="129"/>
      <c r="F11" s="129"/>
      <c r="G11" s="129"/>
      <c r="H11" s="129"/>
      <c r="I11" s="130" t="s">
        <v>59</v>
      </c>
      <c r="J11" s="131" t="s">
        <v>58</v>
      </c>
      <c r="K11" s="131"/>
      <c r="L11" s="131"/>
      <c r="M11" s="61"/>
    </row>
    <row r="12" spans="1:20" ht="183.75" customHeight="1" x14ac:dyDescent="0.2">
      <c r="A12" s="39" t="s">
        <v>41</v>
      </c>
      <c r="B12" s="39" t="s">
        <v>43</v>
      </c>
      <c r="C12" s="39" t="s">
        <v>44</v>
      </c>
      <c r="D12" s="39" t="s">
        <v>45</v>
      </c>
      <c r="E12" s="39" t="s">
        <v>46</v>
      </c>
      <c r="F12" s="39" t="s">
        <v>47</v>
      </c>
      <c r="G12" s="39" t="s">
        <v>56</v>
      </c>
      <c r="H12" s="39" t="s">
        <v>57</v>
      </c>
      <c r="I12" s="130"/>
      <c r="J12" s="84" t="s">
        <v>84</v>
      </c>
      <c r="K12" s="84" t="s">
        <v>98</v>
      </c>
      <c r="L12" s="84" t="s">
        <v>107</v>
      </c>
      <c r="M12" s="61"/>
    </row>
    <row r="13" spans="1:20" s="19" customFormat="1" ht="18.75" x14ac:dyDescent="0.2">
      <c r="A13" s="40" t="s">
        <v>6</v>
      </c>
      <c r="B13" s="40" t="s">
        <v>7</v>
      </c>
      <c r="C13" s="40" t="s">
        <v>2</v>
      </c>
      <c r="D13" s="40" t="s">
        <v>2</v>
      </c>
      <c r="E13" s="40" t="s">
        <v>4</v>
      </c>
      <c r="F13" s="40" t="s">
        <v>2</v>
      </c>
      <c r="G13" s="40" t="s">
        <v>3</v>
      </c>
      <c r="H13" s="40" t="s">
        <v>4</v>
      </c>
      <c r="I13" s="41" t="s">
        <v>32</v>
      </c>
      <c r="J13" s="38">
        <f>J14+J19+J29+J32+J40+J43+J47+J51</f>
        <v>5450752.3599999994</v>
      </c>
      <c r="K13" s="38">
        <f>K14+K19+K29+K32+K40+K43+K47+K51</f>
        <v>3723284.05</v>
      </c>
      <c r="L13" s="38">
        <f>L14+L19+L29+L32+L40+L43+L47+L51</f>
        <v>3719342.45</v>
      </c>
      <c r="M13" s="67"/>
      <c r="N13" s="88"/>
      <c r="O13" s="88"/>
      <c r="P13" s="88"/>
      <c r="Q13" s="89"/>
      <c r="R13" s="88"/>
      <c r="S13" s="88"/>
      <c r="T13" s="88"/>
    </row>
    <row r="14" spans="1:20" s="19" customFormat="1" ht="18.75" x14ac:dyDescent="0.2">
      <c r="A14" s="23" t="s">
        <v>4</v>
      </c>
      <c r="B14" s="23" t="s">
        <v>7</v>
      </c>
      <c r="C14" s="23" t="s">
        <v>1</v>
      </c>
      <c r="D14" s="23" t="s">
        <v>2</v>
      </c>
      <c r="E14" s="23" t="s">
        <v>4</v>
      </c>
      <c r="F14" s="23" t="s">
        <v>2</v>
      </c>
      <c r="G14" s="23" t="s">
        <v>3</v>
      </c>
      <c r="H14" s="23" t="s">
        <v>4</v>
      </c>
      <c r="I14" s="24" t="s">
        <v>8</v>
      </c>
      <c r="J14" s="42">
        <f t="shared" ref="J14:L14" si="0">J15</f>
        <v>584610</v>
      </c>
      <c r="K14" s="42">
        <f t="shared" si="0"/>
        <v>649530</v>
      </c>
      <c r="L14" s="42">
        <f t="shared" si="0"/>
        <v>685800</v>
      </c>
      <c r="M14" s="67"/>
      <c r="N14" s="90"/>
      <c r="O14" s="90"/>
      <c r="P14" s="90"/>
      <c r="Q14" s="91"/>
      <c r="R14" s="88"/>
      <c r="S14" s="88"/>
      <c r="T14" s="88"/>
    </row>
    <row r="15" spans="1:20" s="5" customFormat="1" ht="18.75" x14ac:dyDescent="0.2">
      <c r="A15" s="23" t="s">
        <v>6</v>
      </c>
      <c r="B15" s="23" t="s">
        <v>7</v>
      </c>
      <c r="C15" s="23" t="s">
        <v>1</v>
      </c>
      <c r="D15" s="23" t="s">
        <v>0</v>
      </c>
      <c r="E15" s="23" t="s">
        <v>4</v>
      </c>
      <c r="F15" s="23" t="s">
        <v>1</v>
      </c>
      <c r="G15" s="23" t="s">
        <v>3</v>
      </c>
      <c r="H15" s="23" t="s">
        <v>9</v>
      </c>
      <c r="I15" s="24" t="s">
        <v>81</v>
      </c>
      <c r="J15" s="42">
        <f>J16+J17+J18</f>
        <v>584610</v>
      </c>
      <c r="K15" s="42">
        <f>K16+K17+K18</f>
        <v>649530</v>
      </c>
      <c r="L15" s="42">
        <f>L16+L17+L18</f>
        <v>685800</v>
      </c>
      <c r="M15" s="67"/>
      <c r="N15" s="90"/>
      <c r="O15" s="90"/>
      <c r="P15" s="90"/>
      <c r="Q15" s="92"/>
      <c r="R15" s="88"/>
      <c r="S15" s="88"/>
      <c r="T15" s="88"/>
    </row>
    <row r="16" spans="1:20" s="6" customFormat="1" ht="120" customHeight="1" x14ac:dyDescent="0.3">
      <c r="A16" s="2" t="s">
        <v>6</v>
      </c>
      <c r="B16" s="2" t="s">
        <v>7</v>
      </c>
      <c r="C16" s="2" t="s">
        <v>1</v>
      </c>
      <c r="D16" s="2" t="s">
        <v>0</v>
      </c>
      <c r="E16" s="2" t="s">
        <v>10</v>
      </c>
      <c r="F16" s="2" t="s">
        <v>1</v>
      </c>
      <c r="G16" s="2" t="s">
        <v>3</v>
      </c>
      <c r="H16" s="2" t="s">
        <v>9</v>
      </c>
      <c r="I16" s="35" t="s">
        <v>115</v>
      </c>
      <c r="J16" s="44">
        <f>611760-39840</f>
        <v>571920</v>
      </c>
      <c r="K16" s="44">
        <v>647850</v>
      </c>
      <c r="L16" s="44">
        <v>684120</v>
      </c>
      <c r="M16" s="63"/>
      <c r="N16" s="93"/>
      <c r="O16" s="93"/>
      <c r="P16" s="93"/>
      <c r="Q16" s="94"/>
      <c r="R16" s="88"/>
      <c r="S16" s="88"/>
      <c r="T16" s="88"/>
    </row>
    <row r="17" spans="1:20" s="6" customFormat="1" ht="92.25" customHeight="1" x14ac:dyDescent="0.3">
      <c r="A17" s="2" t="s">
        <v>6</v>
      </c>
      <c r="B17" s="2" t="s">
        <v>7</v>
      </c>
      <c r="C17" s="2" t="s">
        <v>1</v>
      </c>
      <c r="D17" s="2" t="s">
        <v>0</v>
      </c>
      <c r="E17" s="2" t="s">
        <v>12</v>
      </c>
      <c r="F17" s="2" t="s">
        <v>1</v>
      </c>
      <c r="G17" s="2" t="s">
        <v>3</v>
      </c>
      <c r="H17" s="2" t="s">
        <v>9</v>
      </c>
      <c r="I17" s="35" t="s">
        <v>116</v>
      </c>
      <c r="J17" s="44">
        <f>1650+3715.28+5374.72</f>
        <v>10740</v>
      </c>
      <c r="K17" s="44">
        <v>1650</v>
      </c>
      <c r="L17" s="44">
        <v>1650</v>
      </c>
      <c r="M17" s="63"/>
      <c r="N17" s="93"/>
      <c r="O17" s="93"/>
      <c r="P17" s="93"/>
      <c r="Q17" s="94"/>
      <c r="R17" s="88"/>
      <c r="S17" s="88"/>
      <c r="T17" s="88"/>
    </row>
    <row r="18" spans="1:20" s="6" customFormat="1" ht="82.5" customHeight="1" x14ac:dyDescent="0.3">
      <c r="A18" s="2" t="s">
        <v>4</v>
      </c>
      <c r="B18" s="2" t="s">
        <v>18</v>
      </c>
      <c r="C18" s="2" t="s">
        <v>1</v>
      </c>
      <c r="D18" s="2" t="s">
        <v>0</v>
      </c>
      <c r="E18" s="2" t="s">
        <v>78</v>
      </c>
      <c r="F18" s="2" t="s">
        <v>1</v>
      </c>
      <c r="G18" s="2" t="s">
        <v>3</v>
      </c>
      <c r="H18" s="2" t="s">
        <v>9</v>
      </c>
      <c r="I18" s="35" t="s">
        <v>117</v>
      </c>
      <c r="J18" s="44">
        <f>30+1920</f>
        <v>1950</v>
      </c>
      <c r="K18" s="44">
        <v>30</v>
      </c>
      <c r="L18" s="44">
        <v>30</v>
      </c>
      <c r="M18" s="63"/>
      <c r="N18" s="93"/>
      <c r="O18" s="93"/>
      <c r="P18" s="93"/>
      <c r="Q18" s="94"/>
      <c r="R18" s="88"/>
      <c r="S18" s="88"/>
      <c r="T18" s="88"/>
    </row>
    <row r="19" spans="1:20" s="6" customFormat="1" ht="43.5" customHeight="1" x14ac:dyDescent="0.2">
      <c r="A19" s="25" t="s">
        <v>6</v>
      </c>
      <c r="B19" s="25" t="s">
        <v>7</v>
      </c>
      <c r="C19" s="25" t="s">
        <v>14</v>
      </c>
      <c r="D19" s="25" t="s">
        <v>2</v>
      </c>
      <c r="E19" s="25" t="s">
        <v>4</v>
      </c>
      <c r="F19" s="25" t="s">
        <v>2</v>
      </c>
      <c r="G19" s="25" t="s">
        <v>3</v>
      </c>
      <c r="H19" s="25" t="s">
        <v>4</v>
      </c>
      <c r="I19" s="26" t="s">
        <v>48</v>
      </c>
      <c r="J19" s="43">
        <f t="shared" ref="J19:L19" si="1">J20</f>
        <v>1115150</v>
      </c>
      <c r="K19" s="43">
        <f t="shared" si="1"/>
        <v>1073654.05</v>
      </c>
      <c r="L19" s="43">
        <f t="shared" si="1"/>
        <v>1033442.4500000002</v>
      </c>
      <c r="M19" s="62"/>
      <c r="N19" s="95"/>
      <c r="O19" s="95"/>
      <c r="P19" s="95"/>
      <c r="Q19" s="94"/>
      <c r="R19" s="88"/>
      <c r="S19" s="88"/>
      <c r="T19" s="88"/>
    </row>
    <row r="20" spans="1:20" s="6" customFormat="1" ht="37.5" x14ac:dyDescent="0.2">
      <c r="A20" s="25" t="s">
        <v>6</v>
      </c>
      <c r="B20" s="25" t="s">
        <v>7</v>
      </c>
      <c r="C20" s="25" t="s">
        <v>14</v>
      </c>
      <c r="D20" s="25" t="s">
        <v>0</v>
      </c>
      <c r="E20" s="25" t="s">
        <v>4</v>
      </c>
      <c r="F20" s="25" t="s">
        <v>1</v>
      </c>
      <c r="G20" s="25" t="s">
        <v>3</v>
      </c>
      <c r="H20" s="25" t="s">
        <v>9</v>
      </c>
      <c r="I20" s="26" t="s">
        <v>49</v>
      </c>
      <c r="J20" s="43">
        <f t="shared" ref="J20:L20" si="2">J21+J23+J25+J27</f>
        <v>1115150</v>
      </c>
      <c r="K20" s="43">
        <f t="shared" si="2"/>
        <v>1073654.05</v>
      </c>
      <c r="L20" s="43">
        <f t="shared" si="2"/>
        <v>1033442.4500000002</v>
      </c>
      <c r="M20" s="62"/>
      <c r="N20" s="95"/>
      <c r="O20" s="95"/>
      <c r="P20" s="95"/>
      <c r="Q20" s="94"/>
      <c r="R20" s="88"/>
      <c r="S20" s="88"/>
      <c r="T20" s="88"/>
    </row>
    <row r="21" spans="1:20" s="6" customFormat="1" ht="86.25" customHeight="1" x14ac:dyDescent="0.2">
      <c r="A21" s="2" t="s">
        <v>6</v>
      </c>
      <c r="B21" s="2" t="s">
        <v>7</v>
      </c>
      <c r="C21" s="2" t="s">
        <v>14</v>
      </c>
      <c r="D21" s="2" t="s">
        <v>0</v>
      </c>
      <c r="E21" s="2" t="s">
        <v>50</v>
      </c>
      <c r="F21" s="2" t="s">
        <v>1</v>
      </c>
      <c r="G21" s="2" t="s">
        <v>3</v>
      </c>
      <c r="H21" s="2" t="s">
        <v>9</v>
      </c>
      <c r="I21" s="27" t="s">
        <v>51</v>
      </c>
      <c r="J21" s="44">
        <f t="shared" ref="J21:L21" si="3">J22</f>
        <v>576400</v>
      </c>
      <c r="K21" s="44">
        <f t="shared" si="3"/>
        <v>558576.42000000004</v>
      </c>
      <c r="L21" s="44">
        <f t="shared" si="3"/>
        <v>538318.1</v>
      </c>
      <c r="M21" s="60"/>
      <c r="N21" s="60"/>
      <c r="O21" s="60"/>
      <c r="P21" s="60"/>
      <c r="Q21" s="94"/>
      <c r="R21" s="88"/>
      <c r="S21" s="88"/>
      <c r="T21" s="88"/>
    </row>
    <row r="22" spans="1:20" s="6" customFormat="1" ht="117.75" customHeight="1" x14ac:dyDescent="0.2">
      <c r="A22" s="2" t="s">
        <v>4</v>
      </c>
      <c r="B22" s="2" t="s">
        <v>18</v>
      </c>
      <c r="C22" s="2" t="s">
        <v>14</v>
      </c>
      <c r="D22" s="2" t="s">
        <v>0</v>
      </c>
      <c r="E22" s="2" t="s">
        <v>67</v>
      </c>
      <c r="F22" s="2" t="s">
        <v>1</v>
      </c>
      <c r="G22" s="2" t="s">
        <v>3</v>
      </c>
      <c r="H22" s="2" t="s">
        <v>9</v>
      </c>
      <c r="I22" s="27" t="s">
        <v>68</v>
      </c>
      <c r="J22" s="110">
        <f>553025.76+23374.24</f>
        <v>576400</v>
      </c>
      <c r="K22" s="110">
        <v>558576.42000000004</v>
      </c>
      <c r="L22" s="110">
        <v>538318.1</v>
      </c>
      <c r="M22" s="60"/>
      <c r="N22" s="60"/>
      <c r="O22" s="60"/>
      <c r="P22" s="60"/>
      <c r="Q22" s="94"/>
      <c r="R22" s="88"/>
      <c r="S22" s="88"/>
      <c r="T22" s="88"/>
    </row>
    <row r="23" spans="1:20" s="6" customFormat="1" ht="94.5" customHeight="1" x14ac:dyDescent="0.2">
      <c r="A23" s="2" t="s">
        <v>6</v>
      </c>
      <c r="B23" s="2" t="s">
        <v>7</v>
      </c>
      <c r="C23" s="2" t="s">
        <v>14</v>
      </c>
      <c r="D23" s="2" t="s">
        <v>0</v>
      </c>
      <c r="E23" s="2" t="s">
        <v>52</v>
      </c>
      <c r="F23" s="2" t="s">
        <v>1</v>
      </c>
      <c r="G23" s="2" t="s">
        <v>3</v>
      </c>
      <c r="H23" s="2" t="s">
        <v>9</v>
      </c>
      <c r="I23" s="27" t="s">
        <v>53</v>
      </c>
      <c r="J23" s="44">
        <f t="shared" ref="J23:L23" si="4">J24</f>
        <v>2680</v>
      </c>
      <c r="K23" s="44">
        <f t="shared" si="4"/>
        <v>2934.83</v>
      </c>
      <c r="L23" s="44">
        <f t="shared" si="4"/>
        <v>2859.41</v>
      </c>
      <c r="M23" s="60"/>
      <c r="N23" s="60"/>
      <c r="O23" s="60"/>
      <c r="P23" s="60"/>
      <c r="Q23" s="94"/>
      <c r="R23" s="88"/>
      <c r="S23" s="88"/>
      <c r="T23" s="88"/>
    </row>
    <row r="24" spans="1:20" s="6" customFormat="1" ht="131.25" x14ac:dyDescent="0.2">
      <c r="A24" s="2" t="s">
        <v>4</v>
      </c>
      <c r="B24" s="2" t="s">
        <v>18</v>
      </c>
      <c r="C24" s="2" t="s">
        <v>14</v>
      </c>
      <c r="D24" s="2" t="s">
        <v>0</v>
      </c>
      <c r="E24" s="2" t="s">
        <v>69</v>
      </c>
      <c r="F24" s="2" t="s">
        <v>1</v>
      </c>
      <c r="G24" s="2" t="s">
        <v>3</v>
      </c>
      <c r="H24" s="2" t="s">
        <v>9</v>
      </c>
      <c r="I24" s="27" t="s">
        <v>70</v>
      </c>
      <c r="J24" s="110">
        <f>2635+45</f>
        <v>2680</v>
      </c>
      <c r="K24" s="110">
        <v>2934.83</v>
      </c>
      <c r="L24" s="110">
        <v>2859.41</v>
      </c>
      <c r="M24" s="60"/>
      <c r="N24" s="60"/>
      <c r="O24" s="60"/>
      <c r="P24" s="60"/>
      <c r="Q24" s="94"/>
      <c r="R24" s="88"/>
      <c r="S24" s="88"/>
      <c r="T24" s="88"/>
    </row>
    <row r="25" spans="1:20" s="6" customFormat="1" ht="83.25" customHeight="1" x14ac:dyDescent="0.2">
      <c r="A25" s="2" t="s">
        <v>6</v>
      </c>
      <c r="B25" s="2" t="s">
        <v>7</v>
      </c>
      <c r="C25" s="2" t="s">
        <v>14</v>
      </c>
      <c r="D25" s="2" t="s">
        <v>0</v>
      </c>
      <c r="E25" s="2" t="s">
        <v>54</v>
      </c>
      <c r="F25" s="2" t="s">
        <v>1</v>
      </c>
      <c r="G25" s="2" t="s">
        <v>3</v>
      </c>
      <c r="H25" s="2" t="s">
        <v>9</v>
      </c>
      <c r="I25" s="27" t="s">
        <v>55</v>
      </c>
      <c r="J25" s="44">
        <f t="shared" ref="J25:L25" si="5">J26</f>
        <v>613880</v>
      </c>
      <c r="K25" s="44">
        <f t="shared" si="5"/>
        <v>581577.76</v>
      </c>
      <c r="L25" s="44">
        <f t="shared" si="5"/>
        <v>560659.92000000004</v>
      </c>
      <c r="M25" s="60"/>
      <c r="N25" s="60"/>
      <c r="O25" s="60"/>
      <c r="P25" s="60"/>
      <c r="Q25" s="94"/>
      <c r="R25" s="88"/>
      <c r="S25" s="88"/>
      <c r="T25" s="88"/>
    </row>
    <row r="26" spans="1:20" s="6" customFormat="1" ht="112.5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71</v>
      </c>
      <c r="F26" s="2" t="s">
        <v>1</v>
      </c>
      <c r="G26" s="2" t="s">
        <v>3</v>
      </c>
      <c r="H26" s="2" t="s">
        <v>9</v>
      </c>
      <c r="I26" s="27" t="s">
        <v>72</v>
      </c>
      <c r="J26" s="110">
        <f>573425.63+40454.37</f>
        <v>613880</v>
      </c>
      <c r="K26" s="110">
        <v>581577.76</v>
      </c>
      <c r="L26" s="110">
        <v>560659.92000000004</v>
      </c>
      <c r="M26" s="60"/>
      <c r="N26" s="60"/>
      <c r="O26" s="60"/>
      <c r="P26" s="60"/>
      <c r="Q26" s="94"/>
      <c r="R26" s="88"/>
      <c r="S26" s="88"/>
      <c r="T26" s="88"/>
    </row>
    <row r="27" spans="1:20" s="6" customFormat="1" ht="83.25" customHeight="1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66</v>
      </c>
      <c r="F27" s="2" t="s">
        <v>1</v>
      </c>
      <c r="G27" s="2" t="s">
        <v>3</v>
      </c>
      <c r="H27" s="2" t="s">
        <v>9</v>
      </c>
      <c r="I27" s="27" t="s">
        <v>65</v>
      </c>
      <c r="J27" s="44">
        <f t="shared" ref="J27:L27" si="6">J28</f>
        <v>-77810</v>
      </c>
      <c r="K27" s="44">
        <f t="shared" si="6"/>
        <v>-69434.960000000006</v>
      </c>
      <c r="L27" s="44">
        <f t="shared" si="6"/>
        <v>-68394.98</v>
      </c>
      <c r="M27" s="60"/>
      <c r="N27" s="60"/>
      <c r="O27" s="60"/>
      <c r="P27" s="60"/>
      <c r="Q27" s="94"/>
      <c r="R27" s="88"/>
      <c r="S27" s="88"/>
      <c r="T27" s="88"/>
    </row>
    <row r="28" spans="1:20" s="6" customFormat="1" ht="117.75" customHeight="1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73</v>
      </c>
      <c r="F28" s="2" t="s">
        <v>1</v>
      </c>
      <c r="G28" s="2" t="s">
        <v>3</v>
      </c>
      <c r="H28" s="2" t="s">
        <v>9</v>
      </c>
      <c r="I28" s="27" t="s">
        <v>74</v>
      </c>
      <c r="J28" s="111">
        <f>-68718.81-9091.19</f>
        <v>-77810</v>
      </c>
      <c r="K28" s="111">
        <v>-69434.960000000006</v>
      </c>
      <c r="L28" s="111">
        <v>-68394.98</v>
      </c>
      <c r="M28" s="60"/>
      <c r="N28" s="60"/>
      <c r="O28" s="60"/>
      <c r="P28" s="60"/>
      <c r="Q28" s="94"/>
      <c r="R28" s="88"/>
      <c r="S28" s="88"/>
      <c r="T28" s="88"/>
    </row>
    <row r="29" spans="1:20" s="6" customFormat="1" ht="18.75" x14ac:dyDescent="0.2">
      <c r="A29" s="23" t="s">
        <v>4</v>
      </c>
      <c r="B29" s="23" t="s">
        <v>7</v>
      </c>
      <c r="C29" s="23" t="s">
        <v>5</v>
      </c>
      <c r="D29" s="23" t="s">
        <v>2</v>
      </c>
      <c r="E29" s="23" t="s">
        <v>4</v>
      </c>
      <c r="F29" s="23" t="s">
        <v>2</v>
      </c>
      <c r="G29" s="23" t="s">
        <v>3</v>
      </c>
      <c r="H29" s="23" t="s">
        <v>4</v>
      </c>
      <c r="I29" s="74" t="s">
        <v>96</v>
      </c>
      <c r="J29" s="42">
        <f>J31</f>
        <v>59308</v>
      </c>
      <c r="K29" s="42">
        <f t="shared" ref="K29:L29" si="7">K31</f>
        <v>5000</v>
      </c>
      <c r="L29" s="42">
        <f t="shared" si="7"/>
        <v>5000</v>
      </c>
      <c r="M29" s="60"/>
      <c r="N29" s="90"/>
      <c r="O29" s="90"/>
      <c r="P29" s="90"/>
      <c r="Q29" s="94"/>
      <c r="R29" s="88"/>
      <c r="S29" s="88"/>
      <c r="T29" s="88"/>
    </row>
    <row r="30" spans="1:20" s="6" customFormat="1" ht="18.75" x14ac:dyDescent="0.2">
      <c r="A30" s="23" t="s">
        <v>4</v>
      </c>
      <c r="B30" s="23" t="s">
        <v>7</v>
      </c>
      <c r="C30" s="23" t="s">
        <v>5</v>
      </c>
      <c r="D30" s="23" t="s">
        <v>14</v>
      </c>
      <c r="E30" s="23" t="s">
        <v>4</v>
      </c>
      <c r="F30" s="23" t="s">
        <v>1</v>
      </c>
      <c r="G30" s="23" t="s">
        <v>3</v>
      </c>
      <c r="H30" s="23" t="s">
        <v>9</v>
      </c>
      <c r="I30" s="75" t="s">
        <v>97</v>
      </c>
      <c r="J30" s="42">
        <f>J31</f>
        <v>59308</v>
      </c>
      <c r="K30" s="42">
        <f t="shared" ref="K30:L30" si="8">K31</f>
        <v>5000</v>
      </c>
      <c r="L30" s="42">
        <f t="shared" si="8"/>
        <v>5000</v>
      </c>
      <c r="M30" s="60"/>
      <c r="N30" s="90"/>
      <c r="O30" s="90"/>
      <c r="P30" s="90"/>
      <c r="Q30" s="94"/>
      <c r="R30" s="88"/>
      <c r="S30" s="88"/>
      <c r="T30" s="88"/>
    </row>
    <row r="31" spans="1:20" s="6" customFormat="1" ht="18.75" x14ac:dyDescent="0.3">
      <c r="A31" s="1" t="s">
        <v>4</v>
      </c>
      <c r="B31" s="1" t="s">
        <v>7</v>
      </c>
      <c r="C31" s="1" t="s">
        <v>5</v>
      </c>
      <c r="D31" s="1" t="s">
        <v>14</v>
      </c>
      <c r="E31" s="1" t="s">
        <v>10</v>
      </c>
      <c r="F31" s="1" t="s">
        <v>1</v>
      </c>
      <c r="G31" s="1" t="s">
        <v>3</v>
      </c>
      <c r="H31" s="1" t="s">
        <v>9</v>
      </c>
      <c r="I31" s="35" t="s">
        <v>97</v>
      </c>
      <c r="J31" s="44">
        <f>5000+40000+14308</f>
        <v>59308</v>
      </c>
      <c r="K31" s="44">
        <v>5000</v>
      </c>
      <c r="L31" s="44">
        <v>5000</v>
      </c>
      <c r="M31" s="60"/>
      <c r="N31" s="96"/>
      <c r="O31" s="96"/>
      <c r="P31" s="96"/>
      <c r="Q31" s="94"/>
      <c r="R31" s="88"/>
      <c r="S31" s="88"/>
      <c r="T31" s="88"/>
    </row>
    <row r="32" spans="1:20" s="19" customFormat="1" ht="18.75" x14ac:dyDescent="0.2">
      <c r="A32" s="23" t="s">
        <v>4</v>
      </c>
      <c r="B32" s="23" t="s">
        <v>18</v>
      </c>
      <c r="C32" s="23" t="s">
        <v>16</v>
      </c>
      <c r="D32" s="23" t="s">
        <v>2</v>
      </c>
      <c r="E32" s="23" t="s">
        <v>4</v>
      </c>
      <c r="F32" s="23" t="s">
        <v>2</v>
      </c>
      <c r="G32" s="23" t="s">
        <v>3</v>
      </c>
      <c r="H32" s="23" t="s">
        <v>4</v>
      </c>
      <c r="I32" s="74" t="s">
        <v>82</v>
      </c>
      <c r="J32" s="42">
        <f t="shared" ref="J32:L32" si="9">J33+J35</f>
        <v>1559000</v>
      </c>
      <c r="K32" s="42">
        <f t="shared" si="9"/>
        <v>1491000</v>
      </c>
      <c r="L32" s="42">
        <f t="shared" si="9"/>
        <v>1491000</v>
      </c>
      <c r="M32" s="67"/>
      <c r="N32" s="90"/>
      <c r="O32" s="90"/>
      <c r="P32" s="90"/>
      <c r="Q32" s="91"/>
      <c r="R32" s="88"/>
      <c r="S32" s="88"/>
      <c r="T32" s="88"/>
    </row>
    <row r="33" spans="1:20" s="5" customFormat="1" ht="18.75" x14ac:dyDescent="0.2">
      <c r="A33" s="23" t="s">
        <v>4</v>
      </c>
      <c r="B33" s="23" t="s">
        <v>18</v>
      </c>
      <c r="C33" s="23" t="s">
        <v>16</v>
      </c>
      <c r="D33" s="23" t="s">
        <v>1</v>
      </c>
      <c r="E33" s="23" t="s">
        <v>4</v>
      </c>
      <c r="F33" s="23" t="s">
        <v>2</v>
      </c>
      <c r="G33" s="23" t="s">
        <v>3</v>
      </c>
      <c r="H33" s="23" t="s">
        <v>9</v>
      </c>
      <c r="I33" s="75" t="s">
        <v>26</v>
      </c>
      <c r="J33" s="42">
        <f t="shared" ref="J33:L33" si="10">J34</f>
        <v>106000</v>
      </c>
      <c r="K33" s="42">
        <f t="shared" si="10"/>
        <v>98000</v>
      </c>
      <c r="L33" s="42">
        <f t="shared" si="10"/>
        <v>98000</v>
      </c>
      <c r="M33" s="67"/>
      <c r="N33" s="90"/>
      <c r="O33" s="90"/>
      <c r="P33" s="90"/>
      <c r="Q33" s="92"/>
      <c r="R33" s="88"/>
      <c r="S33" s="88"/>
      <c r="T33" s="88"/>
    </row>
    <row r="34" spans="1:20" s="6" customFormat="1" ht="57.75" customHeight="1" x14ac:dyDescent="0.3">
      <c r="A34" s="1" t="s">
        <v>4</v>
      </c>
      <c r="B34" s="1" t="s">
        <v>18</v>
      </c>
      <c r="C34" s="1" t="s">
        <v>16</v>
      </c>
      <c r="D34" s="1" t="s">
        <v>1</v>
      </c>
      <c r="E34" s="1" t="s">
        <v>12</v>
      </c>
      <c r="F34" s="1" t="s">
        <v>25</v>
      </c>
      <c r="G34" s="1" t="s">
        <v>3</v>
      </c>
      <c r="H34" s="1" t="s">
        <v>9</v>
      </c>
      <c r="I34" s="35" t="s">
        <v>34</v>
      </c>
      <c r="J34" s="44">
        <f>98000+8000</f>
        <v>106000</v>
      </c>
      <c r="K34" s="44">
        <v>98000</v>
      </c>
      <c r="L34" s="44">
        <v>98000</v>
      </c>
      <c r="M34" s="68"/>
      <c r="N34" s="96"/>
      <c r="O34" s="96"/>
      <c r="P34" s="96"/>
      <c r="Q34" s="94"/>
      <c r="R34" s="88"/>
      <c r="S34" s="88"/>
      <c r="T34" s="88"/>
    </row>
    <row r="35" spans="1:20" s="5" customFormat="1" ht="21.75" customHeight="1" x14ac:dyDescent="0.2">
      <c r="A35" s="23" t="s">
        <v>4</v>
      </c>
      <c r="B35" s="23" t="s">
        <v>18</v>
      </c>
      <c r="C35" s="23" t="s">
        <v>16</v>
      </c>
      <c r="D35" s="23" t="s">
        <v>16</v>
      </c>
      <c r="E35" s="23" t="s">
        <v>4</v>
      </c>
      <c r="F35" s="23" t="s">
        <v>2</v>
      </c>
      <c r="G35" s="23" t="s">
        <v>3</v>
      </c>
      <c r="H35" s="23" t="s">
        <v>9</v>
      </c>
      <c r="I35" s="74" t="s">
        <v>27</v>
      </c>
      <c r="J35" s="42">
        <f t="shared" ref="J35:L35" si="11">J36+J38</f>
        <v>1453000</v>
      </c>
      <c r="K35" s="42">
        <f t="shared" si="11"/>
        <v>1393000</v>
      </c>
      <c r="L35" s="42">
        <f t="shared" si="11"/>
        <v>1393000</v>
      </c>
      <c r="M35" s="67"/>
      <c r="N35" s="90"/>
      <c r="O35" s="90"/>
      <c r="P35" s="90"/>
      <c r="Q35" s="92"/>
      <c r="R35" s="88"/>
      <c r="S35" s="88"/>
      <c r="T35" s="88"/>
    </row>
    <row r="36" spans="1:20" s="6" customFormat="1" ht="21.75" customHeight="1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12</v>
      </c>
      <c r="F36" s="1" t="s">
        <v>2</v>
      </c>
      <c r="G36" s="1" t="s">
        <v>3</v>
      </c>
      <c r="H36" s="1" t="s">
        <v>9</v>
      </c>
      <c r="I36" s="35" t="s">
        <v>35</v>
      </c>
      <c r="J36" s="86">
        <f t="shared" ref="J36:L36" si="12">J37</f>
        <v>380000</v>
      </c>
      <c r="K36" s="84">
        <f t="shared" si="12"/>
        <v>278000</v>
      </c>
      <c r="L36" s="84">
        <f t="shared" si="12"/>
        <v>278000</v>
      </c>
      <c r="M36" s="61"/>
      <c r="N36" s="97"/>
      <c r="O36" s="97"/>
      <c r="P36" s="97"/>
      <c r="Q36" s="94"/>
      <c r="R36" s="88"/>
      <c r="S36" s="88"/>
      <c r="T36" s="88"/>
    </row>
    <row r="37" spans="1:20" s="7" customFormat="1" ht="37.5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36</v>
      </c>
      <c r="F37" s="1" t="s">
        <v>25</v>
      </c>
      <c r="G37" s="1" t="s">
        <v>3</v>
      </c>
      <c r="H37" s="1" t="s">
        <v>9</v>
      </c>
      <c r="I37" s="35" t="s">
        <v>37</v>
      </c>
      <c r="J37" s="44">
        <f>278000+22812.92+79187.08</f>
        <v>380000</v>
      </c>
      <c r="K37" s="44">
        <v>278000</v>
      </c>
      <c r="L37" s="44">
        <v>278000</v>
      </c>
      <c r="M37" s="68"/>
      <c r="N37" s="96"/>
      <c r="O37" s="96"/>
      <c r="P37" s="96"/>
      <c r="Q37" s="98"/>
      <c r="R37" s="88"/>
      <c r="S37" s="88"/>
      <c r="T37" s="88"/>
    </row>
    <row r="38" spans="1:20" s="6" customFormat="1" ht="23.25" customHeight="1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13</v>
      </c>
      <c r="F38" s="1" t="s">
        <v>2</v>
      </c>
      <c r="G38" s="1" t="s">
        <v>3</v>
      </c>
      <c r="H38" s="1" t="s">
        <v>9</v>
      </c>
      <c r="I38" s="35" t="s">
        <v>38</v>
      </c>
      <c r="J38" s="86">
        <f t="shared" ref="J38:L38" si="13">J39</f>
        <v>1073000</v>
      </c>
      <c r="K38" s="84">
        <f t="shared" si="13"/>
        <v>1115000</v>
      </c>
      <c r="L38" s="84">
        <f t="shared" si="13"/>
        <v>1115000</v>
      </c>
      <c r="M38" s="61"/>
      <c r="N38" s="97"/>
      <c r="O38" s="97"/>
      <c r="P38" s="97"/>
      <c r="Q38" s="94"/>
      <c r="R38" s="88"/>
      <c r="S38" s="88"/>
      <c r="T38" s="88"/>
    </row>
    <row r="39" spans="1:20" s="7" customFormat="1" ht="37.5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39</v>
      </c>
      <c r="F39" s="1" t="s">
        <v>25</v>
      </c>
      <c r="G39" s="1" t="s">
        <v>3</v>
      </c>
      <c r="H39" s="1" t="s">
        <v>9</v>
      </c>
      <c r="I39" s="35" t="s">
        <v>40</v>
      </c>
      <c r="J39" s="44">
        <f>1115000-42000+1300000-1300000</f>
        <v>1073000</v>
      </c>
      <c r="K39" s="44">
        <v>1115000</v>
      </c>
      <c r="L39" s="44">
        <v>1115000</v>
      </c>
      <c r="M39" s="68"/>
      <c r="N39" s="96"/>
      <c r="O39" s="96"/>
      <c r="P39" s="96"/>
      <c r="Q39" s="98"/>
      <c r="R39" s="88"/>
      <c r="S39" s="88"/>
      <c r="T39" s="88"/>
    </row>
    <row r="40" spans="1:20" s="114" customFormat="1" ht="22.5" customHeight="1" x14ac:dyDescent="0.2">
      <c r="A40" s="25" t="s">
        <v>6</v>
      </c>
      <c r="B40" s="25" t="s">
        <v>7</v>
      </c>
      <c r="C40" s="25" t="s">
        <v>19</v>
      </c>
      <c r="D40" s="25" t="s">
        <v>2</v>
      </c>
      <c r="E40" s="25" t="s">
        <v>4</v>
      </c>
      <c r="F40" s="25" t="s">
        <v>2</v>
      </c>
      <c r="G40" s="25" t="s">
        <v>3</v>
      </c>
      <c r="H40" s="25" t="s">
        <v>4</v>
      </c>
      <c r="I40" s="74" t="s">
        <v>28</v>
      </c>
      <c r="J40" s="120">
        <f t="shared" ref="J40:L41" si="14">J41</f>
        <v>5000</v>
      </c>
      <c r="K40" s="120">
        <f t="shared" si="14"/>
        <v>4000</v>
      </c>
      <c r="L40" s="120">
        <f t="shared" si="14"/>
        <v>4000</v>
      </c>
      <c r="M40" s="112"/>
      <c r="N40" s="112"/>
      <c r="O40" s="112"/>
      <c r="P40" s="112"/>
      <c r="Q40" s="113"/>
      <c r="R40" s="112"/>
      <c r="S40" s="112"/>
      <c r="T40" s="112"/>
    </row>
    <row r="41" spans="1:20" s="117" customFormat="1" ht="59.25" customHeight="1" x14ac:dyDescent="0.3">
      <c r="A41" s="2" t="s">
        <v>6</v>
      </c>
      <c r="B41" s="2" t="s">
        <v>7</v>
      </c>
      <c r="C41" s="2" t="s">
        <v>19</v>
      </c>
      <c r="D41" s="2" t="s">
        <v>17</v>
      </c>
      <c r="E41" s="2" t="s">
        <v>4</v>
      </c>
      <c r="F41" s="2" t="s">
        <v>1</v>
      </c>
      <c r="G41" s="2" t="s">
        <v>3</v>
      </c>
      <c r="H41" s="2" t="s">
        <v>9</v>
      </c>
      <c r="I41" s="35" t="s">
        <v>29</v>
      </c>
      <c r="J41" s="121">
        <f t="shared" si="14"/>
        <v>5000</v>
      </c>
      <c r="K41" s="121">
        <f t="shared" si="14"/>
        <v>4000</v>
      </c>
      <c r="L41" s="121">
        <f t="shared" si="14"/>
        <v>4000</v>
      </c>
      <c r="M41" s="115"/>
      <c r="N41" s="115"/>
      <c r="O41" s="115"/>
      <c r="P41" s="115"/>
      <c r="Q41" s="116"/>
      <c r="R41" s="112"/>
      <c r="S41" s="112"/>
      <c r="T41" s="112"/>
    </row>
    <row r="42" spans="1:20" s="119" customFormat="1" ht="78" customHeight="1" x14ac:dyDescent="0.3">
      <c r="A42" s="2" t="s">
        <v>6</v>
      </c>
      <c r="B42" s="2" t="s">
        <v>7</v>
      </c>
      <c r="C42" s="2" t="s">
        <v>19</v>
      </c>
      <c r="D42" s="2" t="s">
        <v>17</v>
      </c>
      <c r="E42" s="2" t="s">
        <v>11</v>
      </c>
      <c r="F42" s="2" t="s">
        <v>1</v>
      </c>
      <c r="G42" s="2" t="s">
        <v>3</v>
      </c>
      <c r="H42" s="2" t="s">
        <v>9</v>
      </c>
      <c r="I42" s="35" t="s">
        <v>75</v>
      </c>
      <c r="J42" s="121">
        <f>4000+1000</f>
        <v>5000</v>
      </c>
      <c r="K42" s="121">
        <v>4000</v>
      </c>
      <c r="L42" s="121">
        <v>4000</v>
      </c>
      <c r="M42" s="115"/>
      <c r="N42" s="115"/>
      <c r="O42" s="115"/>
      <c r="P42" s="115"/>
      <c r="Q42" s="118"/>
      <c r="R42" s="112"/>
      <c r="S42" s="112"/>
      <c r="T42" s="112"/>
    </row>
    <row r="43" spans="1:20" s="19" customFormat="1" ht="56.25" x14ac:dyDescent="0.2">
      <c r="A43" s="23" t="s">
        <v>6</v>
      </c>
      <c r="B43" s="23" t="s">
        <v>7</v>
      </c>
      <c r="C43" s="23" t="s">
        <v>20</v>
      </c>
      <c r="D43" s="23" t="s">
        <v>2</v>
      </c>
      <c r="E43" s="23" t="s">
        <v>4</v>
      </c>
      <c r="F43" s="23" t="s">
        <v>2</v>
      </c>
      <c r="G43" s="23" t="s">
        <v>3</v>
      </c>
      <c r="H43" s="23" t="s">
        <v>4</v>
      </c>
      <c r="I43" s="74" t="s">
        <v>21</v>
      </c>
      <c r="J43" s="42">
        <f>J44</f>
        <v>574884.36</v>
      </c>
      <c r="K43" s="42">
        <f t="shared" ref="K43:L44" si="15">K44</f>
        <v>447300</v>
      </c>
      <c r="L43" s="42">
        <f t="shared" si="15"/>
        <v>447300</v>
      </c>
      <c r="M43" s="67"/>
      <c r="N43" s="90"/>
      <c r="O43" s="90"/>
      <c r="P43" s="90"/>
      <c r="Q43" s="91"/>
      <c r="R43" s="88"/>
      <c r="S43" s="88"/>
      <c r="T43" s="88"/>
    </row>
    <row r="44" spans="1:20" s="5" customFormat="1" ht="94.5" customHeight="1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4</v>
      </c>
      <c r="F44" s="1" t="s">
        <v>2</v>
      </c>
      <c r="G44" s="1" t="s">
        <v>3</v>
      </c>
      <c r="H44" s="1" t="s">
        <v>15</v>
      </c>
      <c r="I44" s="35" t="s">
        <v>33</v>
      </c>
      <c r="J44" s="86">
        <f>J45</f>
        <v>574884.36</v>
      </c>
      <c r="K44" s="84">
        <f t="shared" si="15"/>
        <v>447300</v>
      </c>
      <c r="L44" s="84">
        <f t="shared" si="15"/>
        <v>447300</v>
      </c>
      <c r="M44" s="61"/>
      <c r="N44" s="97"/>
      <c r="O44" s="97"/>
      <c r="P44" s="97"/>
      <c r="Q44" s="92"/>
      <c r="R44" s="88"/>
      <c r="S44" s="88"/>
      <c r="T44" s="88"/>
    </row>
    <row r="45" spans="1:20" s="6" customFormat="1" ht="73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11</v>
      </c>
      <c r="F45" s="1" t="s">
        <v>2</v>
      </c>
      <c r="G45" s="1" t="s">
        <v>3</v>
      </c>
      <c r="H45" s="1" t="s">
        <v>15</v>
      </c>
      <c r="I45" s="35" t="s">
        <v>89</v>
      </c>
      <c r="J45" s="86">
        <f t="shared" ref="J45:L45" si="16">J46</f>
        <v>574884.36</v>
      </c>
      <c r="K45" s="84">
        <f t="shared" si="16"/>
        <v>447300</v>
      </c>
      <c r="L45" s="84">
        <f t="shared" si="16"/>
        <v>447300</v>
      </c>
      <c r="M45" s="61"/>
      <c r="N45" s="97"/>
      <c r="O45" s="97"/>
      <c r="P45" s="97"/>
      <c r="Q45" s="94"/>
      <c r="R45" s="88"/>
      <c r="S45" s="88"/>
      <c r="T45" s="88"/>
    </row>
    <row r="46" spans="1:20" s="7" customFormat="1" ht="81.7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88</v>
      </c>
      <c r="F46" s="1" t="s">
        <v>25</v>
      </c>
      <c r="G46" s="1" t="s">
        <v>3</v>
      </c>
      <c r="H46" s="1" t="s">
        <v>15</v>
      </c>
      <c r="I46" s="35" t="s">
        <v>90</v>
      </c>
      <c r="J46" s="33">
        <f>447300+127584.36</f>
        <v>574884.36</v>
      </c>
      <c r="K46" s="33">
        <v>447300</v>
      </c>
      <c r="L46" s="33">
        <v>447300</v>
      </c>
      <c r="M46" s="60"/>
      <c r="N46" s="99"/>
      <c r="O46" s="99"/>
      <c r="P46" s="99"/>
      <c r="Q46" s="98"/>
      <c r="R46" s="88"/>
      <c r="S46" s="88"/>
      <c r="T46" s="88"/>
    </row>
    <row r="47" spans="1:20" s="21" customFormat="1" ht="37.5" x14ac:dyDescent="0.3">
      <c r="A47" s="25" t="s">
        <v>4</v>
      </c>
      <c r="B47" s="25" t="s">
        <v>18</v>
      </c>
      <c r="C47" s="25" t="s">
        <v>76</v>
      </c>
      <c r="D47" s="25" t="s">
        <v>2</v>
      </c>
      <c r="E47" s="25" t="s">
        <v>4</v>
      </c>
      <c r="F47" s="25" t="s">
        <v>2</v>
      </c>
      <c r="G47" s="25" t="s">
        <v>3</v>
      </c>
      <c r="H47" s="25" t="s">
        <v>4</v>
      </c>
      <c r="I47" s="36" t="s">
        <v>77</v>
      </c>
      <c r="J47" s="43">
        <f t="shared" ref="J47:L48" si="17">J48</f>
        <v>52800</v>
      </c>
      <c r="K47" s="43">
        <f t="shared" si="17"/>
        <v>52800</v>
      </c>
      <c r="L47" s="43">
        <f t="shared" si="17"/>
        <v>52800</v>
      </c>
      <c r="M47" s="62"/>
      <c r="N47" s="95"/>
      <c r="O47" s="95"/>
      <c r="P47" s="95"/>
      <c r="Q47" s="100"/>
      <c r="R47" s="88"/>
      <c r="S47" s="88"/>
      <c r="T47" s="88"/>
    </row>
    <row r="48" spans="1:20" s="7" customFormat="1" ht="18.75" x14ac:dyDescent="0.2">
      <c r="A48" s="2" t="s">
        <v>4</v>
      </c>
      <c r="B48" s="2" t="s">
        <v>18</v>
      </c>
      <c r="C48" s="2" t="s">
        <v>76</v>
      </c>
      <c r="D48" s="2" t="s">
        <v>1</v>
      </c>
      <c r="E48" s="2" t="s">
        <v>4</v>
      </c>
      <c r="F48" s="2" t="s">
        <v>2</v>
      </c>
      <c r="G48" s="2" t="s">
        <v>3</v>
      </c>
      <c r="H48" s="2" t="s">
        <v>78</v>
      </c>
      <c r="I48" s="37" t="s">
        <v>91</v>
      </c>
      <c r="J48" s="33">
        <f t="shared" si="17"/>
        <v>52800</v>
      </c>
      <c r="K48" s="33">
        <f t="shared" si="17"/>
        <v>52800</v>
      </c>
      <c r="L48" s="33">
        <f t="shared" si="17"/>
        <v>52800</v>
      </c>
      <c r="M48" s="60"/>
      <c r="N48" s="99"/>
      <c r="O48" s="99"/>
      <c r="P48" s="99"/>
      <c r="Q48" s="98"/>
      <c r="R48" s="88"/>
      <c r="S48" s="88"/>
      <c r="T48" s="88"/>
    </row>
    <row r="49" spans="1:20" s="7" customFormat="1" ht="18.75" x14ac:dyDescent="0.2">
      <c r="A49" s="2" t="s">
        <v>4</v>
      </c>
      <c r="B49" s="2" t="s">
        <v>18</v>
      </c>
      <c r="C49" s="2" t="s">
        <v>76</v>
      </c>
      <c r="D49" s="2" t="s">
        <v>1</v>
      </c>
      <c r="E49" s="2" t="s">
        <v>94</v>
      </c>
      <c r="F49" s="2" t="s">
        <v>2</v>
      </c>
      <c r="G49" s="2" t="s">
        <v>3</v>
      </c>
      <c r="H49" s="2" t="s">
        <v>78</v>
      </c>
      <c r="I49" s="37" t="s">
        <v>92</v>
      </c>
      <c r="J49" s="33">
        <f>J50</f>
        <v>52800</v>
      </c>
      <c r="K49" s="33">
        <f>K50</f>
        <v>52800</v>
      </c>
      <c r="L49" s="33">
        <f>L50</f>
        <v>52800</v>
      </c>
      <c r="M49" s="60"/>
      <c r="N49" s="99"/>
      <c r="O49" s="99"/>
      <c r="P49" s="99"/>
      <c r="Q49" s="98"/>
      <c r="R49" s="88"/>
      <c r="S49" s="88"/>
      <c r="T49" s="88"/>
    </row>
    <row r="50" spans="1:20" s="7" customFormat="1" ht="37.5" x14ac:dyDescent="0.2">
      <c r="A50" s="2" t="s">
        <v>4</v>
      </c>
      <c r="B50" s="2" t="s">
        <v>18</v>
      </c>
      <c r="C50" s="2" t="s">
        <v>76</v>
      </c>
      <c r="D50" s="2" t="s">
        <v>1</v>
      </c>
      <c r="E50" s="2" t="s">
        <v>95</v>
      </c>
      <c r="F50" s="2" t="s">
        <v>25</v>
      </c>
      <c r="G50" s="2" t="s">
        <v>3</v>
      </c>
      <c r="H50" s="2" t="s">
        <v>78</v>
      </c>
      <c r="I50" s="37" t="s">
        <v>93</v>
      </c>
      <c r="J50" s="44">
        <v>52800</v>
      </c>
      <c r="K50" s="44">
        <v>52800</v>
      </c>
      <c r="L50" s="44">
        <v>52800</v>
      </c>
      <c r="M50" s="60"/>
      <c r="N50" s="99"/>
      <c r="O50" s="99"/>
      <c r="P50" s="99"/>
      <c r="Q50" s="98"/>
      <c r="R50" s="88"/>
      <c r="S50" s="88"/>
      <c r="T50" s="88"/>
    </row>
    <row r="51" spans="1:20" s="124" customFormat="1" ht="37.5" x14ac:dyDescent="0.2">
      <c r="A51" s="25" t="s">
        <v>4</v>
      </c>
      <c r="B51" s="25" t="s">
        <v>18</v>
      </c>
      <c r="C51" s="25" t="s">
        <v>99</v>
      </c>
      <c r="D51" s="25" t="s">
        <v>2</v>
      </c>
      <c r="E51" s="25" t="s">
        <v>4</v>
      </c>
      <c r="F51" s="25" t="s">
        <v>2</v>
      </c>
      <c r="G51" s="25" t="s">
        <v>3</v>
      </c>
      <c r="H51" s="25" t="s">
        <v>4</v>
      </c>
      <c r="I51" s="76" t="s">
        <v>100</v>
      </c>
      <c r="J51" s="57">
        <f t="shared" ref="J51:L52" si="18">J52</f>
        <v>1500000</v>
      </c>
      <c r="K51" s="57">
        <f t="shared" si="18"/>
        <v>0</v>
      </c>
      <c r="L51" s="57">
        <f t="shared" si="18"/>
        <v>0</v>
      </c>
      <c r="M51" s="122"/>
      <c r="N51" s="122"/>
      <c r="O51" s="122"/>
      <c r="P51" s="122"/>
      <c r="Q51" s="123"/>
      <c r="R51" s="112"/>
      <c r="S51" s="112"/>
      <c r="T51" s="112"/>
    </row>
    <row r="52" spans="1:20" s="124" customFormat="1" ht="37.5" x14ac:dyDescent="0.2">
      <c r="A52" s="2" t="s">
        <v>4</v>
      </c>
      <c r="B52" s="2" t="s">
        <v>18</v>
      </c>
      <c r="C52" s="2" t="s">
        <v>99</v>
      </c>
      <c r="D52" s="2" t="s">
        <v>76</v>
      </c>
      <c r="E52" s="2" t="s">
        <v>4</v>
      </c>
      <c r="F52" s="2" t="s">
        <v>2</v>
      </c>
      <c r="G52" s="2" t="s">
        <v>3</v>
      </c>
      <c r="H52" s="2" t="s">
        <v>4</v>
      </c>
      <c r="I52" s="37" t="s">
        <v>101</v>
      </c>
      <c r="J52" s="44">
        <f t="shared" si="18"/>
        <v>1500000</v>
      </c>
      <c r="K52" s="44">
        <f>K53</f>
        <v>0</v>
      </c>
      <c r="L52" s="44">
        <f t="shared" si="18"/>
        <v>0</v>
      </c>
      <c r="M52" s="122"/>
      <c r="N52" s="122"/>
      <c r="O52" s="122"/>
      <c r="P52" s="122"/>
      <c r="Q52" s="123"/>
      <c r="R52" s="112"/>
      <c r="S52" s="112"/>
      <c r="T52" s="112"/>
    </row>
    <row r="53" spans="1:20" s="124" customFormat="1" ht="56.25" x14ac:dyDescent="0.2">
      <c r="A53" s="2" t="s">
        <v>4</v>
      </c>
      <c r="B53" s="2" t="s">
        <v>18</v>
      </c>
      <c r="C53" s="2" t="s">
        <v>99</v>
      </c>
      <c r="D53" s="2" t="s">
        <v>76</v>
      </c>
      <c r="E53" s="2" t="s">
        <v>102</v>
      </c>
      <c r="F53" s="2" t="s">
        <v>25</v>
      </c>
      <c r="G53" s="2" t="s">
        <v>3</v>
      </c>
      <c r="H53" s="2" t="s">
        <v>103</v>
      </c>
      <c r="I53" s="37" t="s">
        <v>104</v>
      </c>
      <c r="J53" s="44">
        <v>1500000</v>
      </c>
      <c r="K53" s="44">
        <v>0</v>
      </c>
      <c r="L53" s="44">
        <v>0</v>
      </c>
      <c r="M53" s="122"/>
      <c r="N53" s="122"/>
      <c r="O53" s="122"/>
      <c r="P53" s="122"/>
      <c r="Q53" s="123"/>
      <c r="R53" s="112"/>
      <c r="S53" s="112"/>
      <c r="T53" s="112"/>
    </row>
    <row r="54" spans="1:20" s="21" customFormat="1" ht="25.5" customHeight="1" x14ac:dyDescent="0.2">
      <c r="A54" s="45" t="s">
        <v>6</v>
      </c>
      <c r="B54" s="45" t="s">
        <v>22</v>
      </c>
      <c r="C54" s="45" t="s">
        <v>2</v>
      </c>
      <c r="D54" s="45" t="s">
        <v>2</v>
      </c>
      <c r="E54" s="45" t="s">
        <v>4</v>
      </c>
      <c r="F54" s="45" t="s">
        <v>2</v>
      </c>
      <c r="G54" s="45" t="s">
        <v>3</v>
      </c>
      <c r="H54" s="45" t="s">
        <v>4</v>
      </c>
      <c r="I54" s="46" t="s">
        <v>23</v>
      </c>
      <c r="J54" s="47">
        <f>J55+J65</f>
        <v>8233753.4800000004</v>
      </c>
      <c r="K54" s="47">
        <f>K55+K65</f>
        <v>4964029.22</v>
      </c>
      <c r="L54" s="47">
        <f>L55+L65</f>
        <v>4999575.93</v>
      </c>
      <c r="M54" s="69"/>
      <c r="N54" s="101"/>
      <c r="O54" s="101"/>
      <c r="P54" s="101"/>
      <c r="Q54" s="100"/>
      <c r="R54" s="88"/>
      <c r="S54" s="88"/>
      <c r="T54" s="88"/>
    </row>
    <row r="55" spans="1:20" s="19" customFormat="1" ht="37.5" x14ac:dyDescent="0.2">
      <c r="A55" s="23" t="s">
        <v>6</v>
      </c>
      <c r="B55" s="23" t="s">
        <v>22</v>
      </c>
      <c r="C55" s="23" t="s">
        <v>0</v>
      </c>
      <c r="D55" s="23" t="s">
        <v>2</v>
      </c>
      <c r="E55" s="23" t="s">
        <v>4</v>
      </c>
      <c r="F55" s="23" t="s">
        <v>2</v>
      </c>
      <c r="G55" s="23" t="s">
        <v>3</v>
      </c>
      <c r="H55" s="23" t="s">
        <v>4</v>
      </c>
      <c r="I55" s="24" t="s">
        <v>83</v>
      </c>
      <c r="J55" s="43">
        <f>J56+J62+J59</f>
        <v>6256383.5</v>
      </c>
      <c r="K55" s="43">
        <f>K56+K62</f>
        <v>4954029.22</v>
      </c>
      <c r="L55" s="43">
        <f>L56+L62</f>
        <v>4989575.93</v>
      </c>
      <c r="M55" s="62"/>
      <c r="N55" s="95"/>
      <c r="O55" s="95"/>
      <c r="P55" s="95"/>
      <c r="Q55" s="91"/>
      <c r="R55" s="88"/>
      <c r="S55" s="88"/>
      <c r="T55" s="88"/>
    </row>
    <row r="56" spans="1:20" s="58" customFormat="1" ht="22.5" customHeight="1" x14ac:dyDescent="0.3">
      <c r="A56" s="25" t="s">
        <v>4</v>
      </c>
      <c r="B56" s="25" t="s">
        <v>22</v>
      </c>
      <c r="C56" s="25" t="s">
        <v>0</v>
      </c>
      <c r="D56" s="25" t="s">
        <v>25</v>
      </c>
      <c r="E56" s="25" t="s">
        <v>4</v>
      </c>
      <c r="F56" s="25" t="s">
        <v>2</v>
      </c>
      <c r="G56" s="25" t="s">
        <v>3</v>
      </c>
      <c r="H56" s="25">
        <v>150</v>
      </c>
      <c r="I56" s="36" t="s">
        <v>60</v>
      </c>
      <c r="J56" s="57">
        <f>J57</f>
        <v>5970089.5</v>
      </c>
      <c r="K56" s="57">
        <f t="shared" ref="K56:L56" si="19">K57</f>
        <v>4748841.22</v>
      </c>
      <c r="L56" s="57">
        <f t="shared" si="19"/>
        <v>4764890.93</v>
      </c>
      <c r="M56" s="62"/>
      <c r="N56" s="62"/>
      <c r="O56" s="62"/>
      <c r="P56" s="62"/>
      <c r="Q56" s="102"/>
      <c r="R56" s="88"/>
      <c r="S56" s="88"/>
      <c r="T56" s="88"/>
    </row>
    <row r="57" spans="1:20" s="59" customFormat="1" ht="24" customHeight="1" x14ac:dyDescent="0.3">
      <c r="A57" s="2" t="s">
        <v>4</v>
      </c>
      <c r="B57" s="2" t="s">
        <v>22</v>
      </c>
      <c r="C57" s="2" t="s">
        <v>0</v>
      </c>
      <c r="D57" s="2" t="s">
        <v>79</v>
      </c>
      <c r="E57" s="2" t="s">
        <v>30</v>
      </c>
      <c r="F57" s="2" t="s">
        <v>2</v>
      </c>
      <c r="G57" s="2" t="s">
        <v>3</v>
      </c>
      <c r="H57" s="2">
        <v>150</v>
      </c>
      <c r="I57" s="35" t="s">
        <v>31</v>
      </c>
      <c r="J57" s="44">
        <f t="shared" ref="J57:L57" si="20">J58</f>
        <v>5970089.5</v>
      </c>
      <c r="K57" s="44">
        <f t="shared" si="20"/>
        <v>4748841.22</v>
      </c>
      <c r="L57" s="44">
        <f t="shared" si="20"/>
        <v>4764890.93</v>
      </c>
      <c r="M57" s="60"/>
      <c r="N57" s="60"/>
      <c r="O57" s="60"/>
      <c r="P57" s="60"/>
      <c r="Q57" s="103"/>
      <c r="R57" s="88"/>
      <c r="S57" s="88"/>
      <c r="T57" s="88"/>
    </row>
    <row r="58" spans="1:20" s="59" customFormat="1" ht="39" customHeight="1" x14ac:dyDescent="0.3">
      <c r="A58" s="2" t="s">
        <v>4</v>
      </c>
      <c r="B58" s="2" t="s">
        <v>22</v>
      </c>
      <c r="C58" s="2" t="s">
        <v>0</v>
      </c>
      <c r="D58" s="2" t="s">
        <v>79</v>
      </c>
      <c r="E58" s="2" t="s">
        <v>30</v>
      </c>
      <c r="F58" s="2" t="s">
        <v>25</v>
      </c>
      <c r="G58" s="2" t="s">
        <v>3</v>
      </c>
      <c r="H58" s="2">
        <v>150</v>
      </c>
      <c r="I58" s="35" t="s">
        <v>80</v>
      </c>
      <c r="J58" s="44">
        <v>5970089.5</v>
      </c>
      <c r="K58" s="44">
        <v>4748841.22</v>
      </c>
      <c r="L58" s="44">
        <v>4764890.93</v>
      </c>
      <c r="M58" s="60"/>
      <c r="N58" s="60"/>
      <c r="O58" s="60"/>
      <c r="P58" s="60"/>
      <c r="Q58" s="103"/>
      <c r="R58" s="88"/>
      <c r="S58" s="88"/>
      <c r="T58" s="88"/>
    </row>
    <row r="59" spans="1:20" s="59" customFormat="1" ht="39" customHeight="1" x14ac:dyDescent="0.3">
      <c r="A59" s="25" t="s">
        <v>4</v>
      </c>
      <c r="B59" s="25" t="s">
        <v>22</v>
      </c>
      <c r="C59" s="25" t="s">
        <v>0</v>
      </c>
      <c r="D59" s="25" t="s">
        <v>124</v>
      </c>
      <c r="E59" s="25" t="s">
        <v>4</v>
      </c>
      <c r="F59" s="25" t="s">
        <v>2</v>
      </c>
      <c r="G59" s="25" t="s">
        <v>3</v>
      </c>
      <c r="H59" s="25" t="s">
        <v>110</v>
      </c>
      <c r="I59" s="36" t="s">
        <v>121</v>
      </c>
      <c r="J59" s="57">
        <v>100000</v>
      </c>
      <c r="K59" s="57">
        <v>0</v>
      </c>
      <c r="L59" s="57">
        <v>0</v>
      </c>
      <c r="M59" s="62"/>
      <c r="N59" s="62"/>
      <c r="O59" s="62"/>
      <c r="P59" s="62"/>
      <c r="Q59" s="103"/>
      <c r="R59" s="88"/>
      <c r="S59" s="88"/>
      <c r="T59" s="88"/>
    </row>
    <row r="60" spans="1:20" s="59" customFormat="1" ht="39" customHeight="1" x14ac:dyDescent="0.3">
      <c r="A60" s="2" t="s">
        <v>4</v>
      </c>
      <c r="B60" s="2" t="s">
        <v>22</v>
      </c>
      <c r="C60" s="2" t="s">
        <v>0</v>
      </c>
      <c r="D60" s="2" t="s">
        <v>124</v>
      </c>
      <c r="E60" s="2" t="s">
        <v>120</v>
      </c>
      <c r="F60" s="2" t="s">
        <v>2</v>
      </c>
      <c r="G60" s="2" t="s">
        <v>3</v>
      </c>
      <c r="H60" s="2" t="s">
        <v>110</v>
      </c>
      <c r="I60" s="35" t="s">
        <v>122</v>
      </c>
      <c r="J60" s="44">
        <v>100000</v>
      </c>
      <c r="K60" s="44">
        <v>0</v>
      </c>
      <c r="L60" s="44">
        <v>0</v>
      </c>
      <c r="M60" s="60"/>
      <c r="N60" s="60"/>
      <c r="O60" s="60"/>
      <c r="P60" s="60"/>
      <c r="Q60" s="103"/>
      <c r="R60" s="88"/>
      <c r="S60" s="88"/>
      <c r="T60" s="88"/>
    </row>
    <row r="61" spans="1:20" s="59" customFormat="1" ht="39" customHeight="1" x14ac:dyDescent="0.3">
      <c r="A61" s="2" t="s">
        <v>4</v>
      </c>
      <c r="B61" s="2" t="s">
        <v>22</v>
      </c>
      <c r="C61" s="2" t="s">
        <v>0</v>
      </c>
      <c r="D61" s="2" t="s">
        <v>124</v>
      </c>
      <c r="E61" s="2" t="s">
        <v>120</v>
      </c>
      <c r="F61" s="2" t="s">
        <v>25</v>
      </c>
      <c r="G61" s="2" t="s">
        <v>3</v>
      </c>
      <c r="H61" s="2" t="s">
        <v>110</v>
      </c>
      <c r="I61" s="35" t="s">
        <v>123</v>
      </c>
      <c r="J61" s="44">
        <v>100000</v>
      </c>
      <c r="K61" s="44">
        <v>0</v>
      </c>
      <c r="L61" s="44">
        <v>0</v>
      </c>
      <c r="M61" s="60"/>
      <c r="N61" s="60"/>
      <c r="O61" s="60"/>
      <c r="P61" s="60"/>
      <c r="Q61" s="103"/>
      <c r="R61" s="88"/>
      <c r="S61" s="88"/>
      <c r="T61" s="88"/>
    </row>
    <row r="62" spans="1:20" s="20" customFormat="1" ht="24.75" customHeight="1" x14ac:dyDescent="0.2">
      <c r="A62" s="23" t="s">
        <v>4</v>
      </c>
      <c r="B62" s="23" t="s">
        <v>22</v>
      </c>
      <c r="C62" s="23" t="s">
        <v>0</v>
      </c>
      <c r="D62" s="23" t="s">
        <v>62</v>
      </c>
      <c r="E62" s="23" t="s">
        <v>4</v>
      </c>
      <c r="F62" s="23" t="s">
        <v>2</v>
      </c>
      <c r="G62" s="23" t="s">
        <v>3</v>
      </c>
      <c r="H62" s="23">
        <v>150</v>
      </c>
      <c r="I62" s="76" t="s">
        <v>61</v>
      </c>
      <c r="J62" s="43">
        <f t="shared" ref="J62:L62" si="21">J63</f>
        <v>186294</v>
      </c>
      <c r="K62" s="43">
        <f t="shared" si="21"/>
        <v>205188</v>
      </c>
      <c r="L62" s="43">
        <f t="shared" si="21"/>
        <v>224685</v>
      </c>
      <c r="M62" s="62"/>
      <c r="N62" s="95"/>
      <c r="O62" s="95"/>
      <c r="P62" s="95"/>
      <c r="Q62" s="104"/>
      <c r="R62" s="88"/>
      <c r="S62" s="88"/>
      <c r="T62" s="88"/>
    </row>
    <row r="63" spans="1:20" s="20" customFormat="1" ht="56.25" x14ac:dyDescent="0.3">
      <c r="A63" s="28" t="s">
        <v>4</v>
      </c>
      <c r="B63" s="28" t="s">
        <v>22</v>
      </c>
      <c r="C63" s="28" t="s">
        <v>0</v>
      </c>
      <c r="D63" s="28" t="s">
        <v>63</v>
      </c>
      <c r="E63" s="28" t="s">
        <v>64</v>
      </c>
      <c r="F63" s="28" t="s">
        <v>2</v>
      </c>
      <c r="G63" s="28" t="s">
        <v>3</v>
      </c>
      <c r="H63" s="28">
        <v>150</v>
      </c>
      <c r="I63" s="35" t="s">
        <v>85</v>
      </c>
      <c r="J63" s="33">
        <f>J64</f>
        <v>186294</v>
      </c>
      <c r="K63" s="33">
        <f>K64</f>
        <v>205188</v>
      </c>
      <c r="L63" s="33">
        <f>L64</f>
        <v>224685</v>
      </c>
      <c r="M63" s="60"/>
      <c r="N63" s="99"/>
      <c r="O63" s="99"/>
      <c r="P63" s="99"/>
      <c r="Q63" s="104"/>
      <c r="R63" s="88"/>
      <c r="S63" s="88"/>
      <c r="T63" s="88"/>
    </row>
    <row r="64" spans="1:20" s="20" customFormat="1" ht="57" customHeight="1" x14ac:dyDescent="0.3">
      <c r="A64" s="28" t="s">
        <v>4</v>
      </c>
      <c r="B64" s="28" t="s">
        <v>22</v>
      </c>
      <c r="C64" s="28" t="s">
        <v>0</v>
      </c>
      <c r="D64" s="28" t="s">
        <v>63</v>
      </c>
      <c r="E64" s="28" t="s">
        <v>64</v>
      </c>
      <c r="F64" s="28" t="s">
        <v>25</v>
      </c>
      <c r="G64" s="28" t="s">
        <v>3</v>
      </c>
      <c r="H64" s="28">
        <v>150</v>
      </c>
      <c r="I64" s="35" t="s">
        <v>86</v>
      </c>
      <c r="J64" s="33">
        <f>186026+268</f>
        <v>186294</v>
      </c>
      <c r="K64" s="55">
        <v>205188</v>
      </c>
      <c r="L64" s="55">
        <v>224685</v>
      </c>
      <c r="M64" s="70"/>
      <c r="N64" s="99"/>
      <c r="O64" s="105"/>
      <c r="P64" s="105"/>
      <c r="Q64" s="104"/>
      <c r="R64" s="88"/>
      <c r="S64" s="88"/>
      <c r="T64" s="88"/>
    </row>
    <row r="65" spans="1:20" s="20" customFormat="1" ht="57" customHeight="1" x14ac:dyDescent="0.2">
      <c r="A65" s="23" t="s">
        <v>4</v>
      </c>
      <c r="B65" s="23" t="s">
        <v>22</v>
      </c>
      <c r="C65" s="23" t="s">
        <v>0</v>
      </c>
      <c r="D65" s="23" t="s">
        <v>109</v>
      </c>
      <c r="E65" s="23" t="s">
        <v>4</v>
      </c>
      <c r="F65" s="23" t="s">
        <v>2</v>
      </c>
      <c r="G65" s="23" t="s">
        <v>3</v>
      </c>
      <c r="H65" s="23" t="s">
        <v>110</v>
      </c>
      <c r="I65" s="76" t="s">
        <v>111</v>
      </c>
      <c r="J65" s="43">
        <f>J66+J68</f>
        <v>1977369.98</v>
      </c>
      <c r="K65" s="43">
        <f>K66</f>
        <v>10000</v>
      </c>
      <c r="L65" s="43">
        <f>L66</f>
        <v>10000</v>
      </c>
      <c r="M65" s="70"/>
      <c r="N65" s="99"/>
      <c r="O65" s="105"/>
      <c r="P65" s="105"/>
      <c r="Q65" s="104"/>
      <c r="R65" s="88"/>
      <c r="S65" s="88"/>
      <c r="T65" s="88"/>
    </row>
    <row r="66" spans="1:20" s="20" customFormat="1" ht="57" customHeight="1" x14ac:dyDescent="0.3">
      <c r="A66" s="28" t="s">
        <v>4</v>
      </c>
      <c r="B66" s="28" t="s">
        <v>22</v>
      </c>
      <c r="C66" s="28" t="s">
        <v>0</v>
      </c>
      <c r="D66" s="28" t="s">
        <v>109</v>
      </c>
      <c r="E66" s="28" t="s">
        <v>112</v>
      </c>
      <c r="F66" s="28" t="s">
        <v>2</v>
      </c>
      <c r="G66" s="28" t="s">
        <v>3</v>
      </c>
      <c r="H66" s="28" t="s">
        <v>110</v>
      </c>
      <c r="I66" s="35" t="s">
        <v>113</v>
      </c>
      <c r="J66" s="33">
        <f>J67</f>
        <v>410943.48</v>
      </c>
      <c r="K66" s="33">
        <f t="shared" ref="K66:L66" si="22">K67</f>
        <v>10000</v>
      </c>
      <c r="L66" s="33">
        <f t="shared" si="22"/>
        <v>10000</v>
      </c>
      <c r="M66" s="70"/>
      <c r="N66" s="99"/>
      <c r="O66" s="105"/>
      <c r="P66" s="105"/>
      <c r="Q66" s="104"/>
      <c r="R66" s="88"/>
      <c r="S66" s="88"/>
      <c r="T66" s="88"/>
    </row>
    <row r="67" spans="1:20" s="20" customFormat="1" ht="78" customHeight="1" x14ac:dyDescent="0.3">
      <c r="A67" s="28" t="s">
        <v>4</v>
      </c>
      <c r="B67" s="28" t="s">
        <v>22</v>
      </c>
      <c r="C67" s="28" t="s">
        <v>0</v>
      </c>
      <c r="D67" s="28" t="s">
        <v>109</v>
      </c>
      <c r="E67" s="28" t="s">
        <v>112</v>
      </c>
      <c r="F67" s="28" t="s">
        <v>25</v>
      </c>
      <c r="G67" s="28" t="s">
        <v>3</v>
      </c>
      <c r="H67" s="28" t="s">
        <v>110</v>
      </c>
      <c r="I67" s="35" t="s">
        <v>114</v>
      </c>
      <c r="J67" s="33">
        <f>10000+400943.48</f>
        <v>410943.48</v>
      </c>
      <c r="K67" s="33">
        <v>10000</v>
      </c>
      <c r="L67" s="33">
        <v>10000</v>
      </c>
      <c r="M67" s="70"/>
      <c r="N67" s="99"/>
      <c r="O67" s="105"/>
      <c r="P67" s="105"/>
      <c r="Q67" s="104"/>
      <c r="R67" s="88"/>
      <c r="S67" s="88"/>
      <c r="T67" s="88"/>
    </row>
    <row r="68" spans="1:20" s="20" customFormat="1" ht="31.5" customHeight="1" x14ac:dyDescent="0.3">
      <c r="A68" s="28" t="s">
        <v>4</v>
      </c>
      <c r="B68" s="28" t="s">
        <v>22</v>
      </c>
      <c r="C68" s="28" t="s">
        <v>0</v>
      </c>
      <c r="D68" s="28" t="s">
        <v>119</v>
      </c>
      <c r="E68" s="28" t="s">
        <v>120</v>
      </c>
      <c r="F68" s="28" t="s">
        <v>2</v>
      </c>
      <c r="G68" s="28" t="s">
        <v>3</v>
      </c>
      <c r="H68" s="28" t="s">
        <v>110</v>
      </c>
      <c r="I68" s="35" t="s">
        <v>118</v>
      </c>
      <c r="J68" s="33">
        <f>J69</f>
        <v>1566426.5</v>
      </c>
      <c r="K68" s="33">
        <v>0</v>
      </c>
      <c r="L68" s="33">
        <v>0</v>
      </c>
      <c r="M68" s="70"/>
      <c r="N68" s="99"/>
      <c r="O68" s="105"/>
      <c r="P68" s="105"/>
      <c r="Q68" s="104"/>
      <c r="R68" s="88"/>
      <c r="S68" s="88"/>
      <c r="T68" s="88"/>
    </row>
    <row r="69" spans="1:20" s="20" customFormat="1" ht="33.75" customHeight="1" x14ac:dyDescent="0.3">
      <c r="A69" s="28" t="s">
        <v>4</v>
      </c>
      <c r="B69" s="28" t="s">
        <v>22</v>
      </c>
      <c r="C69" s="28" t="s">
        <v>0</v>
      </c>
      <c r="D69" s="28" t="s">
        <v>119</v>
      </c>
      <c r="E69" s="28" t="s">
        <v>120</v>
      </c>
      <c r="F69" s="28" t="s">
        <v>25</v>
      </c>
      <c r="G69" s="28" t="s">
        <v>3</v>
      </c>
      <c r="H69" s="28" t="s">
        <v>110</v>
      </c>
      <c r="I69" s="35" t="s">
        <v>118</v>
      </c>
      <c r="J69" s="33">
        <f>201426.5+1365000</f>
        <v>1566426.5</v>
      </c>
      <c r="K69" s="33">
        <v>0</v>
      </c>
      <c r="L69" s="33">
        <v>0</v>
      </c>
      <c r="M69" s="70"/>
      <c r="N69" s="99"/>
      <c r="O69" s="105"/>
      <c r="P69" s="105"/>
      <c r="Q69" s="104"/>
      <c r="R69" s="88"/>
      <c r="S69" s="88"/>
      <c r="T69" s="88"/>
    </row>
    <row r="70" spans="1:20" s="22" customFormat="1" ht="30.75" customHeight="1" x14ac:dyDescent="0.2">
      <c r="A70" s="40" t="s">
        <v>4</v>
      </c>
      <c r="B70" s="48">
        <v>8</v>
      </c>
      <c r="C70" s="48">
        <v>90</v>
      </c>
      <c r="D70" s="49" t="s">
        <v>2</v>
      </c>
      <c r="E70" s="49" t="s">
        <v>4</v>
      </c>
      <c r="F70" s="49" t="s">
        <v>2</v>
      </c>
      <c r="G70" s="49" t="s">
        <v>3</v>
      </c>
      <c r="H70" s="49" t="s">
        <v>4</v>
      </c>
      <c r="I70" s="50" t="s">
        <v>24</v>
      </c>
      <c r="J70" s="51">
        <f>J13+J54</f>
        <v>13684505.84</v>
      </c>
      <c r="K70" s="51">
        <f>K13+K54</f>
        <v>8687313.2699999996</v>
      </c>
      <c r="L70" s="51">
        <f>L13+L54</f>
        <v>8718918.379999999</v>
      </c>
      <c r="M70" s="85"/>
      <c r="N70" s="106"/>
      <c r="O70" s="106"/>
      <c r="P70" s="106"/>
      <c r="Q70" s="107"/>
      <c r="R70" s="88"/>
      <c r="S70" s="88"/>
      <c r="T70" s="88"/>
    </row>
    <row r="71" spans="1:20" s="10" customFormat="1" x14ac:dyDescent="0.2">
      <c r="A71" s="8"/>
      <c r="B71" s="8"/>
      <c r="C71" s="8"/>
      <c r="D71" s="8"/>
      <c r="E71" s="8"/>
      <c r="F71" s="8"/>
      <c r="G71" s="8"/>
      <c r="H71" s="9"/>
      <c r="I71" s="14"/>
      <c r="J71" s="31"/>
      <c r="K71" s="32"/>
      <c r="L71" s="32"/>
      <c r="M71" s="71"/>
      <c r="N71" s="108"/>
      <c r="O71" s="108"/>
      <c r="P71" s="108"/>
      <c r="Q71" s="108"/>
      <c r="R71" s="108"/>
      <c r="S71" s="108"/>
      <c r="T71" s="108"/>
    </row>
    <row r="72" spans="1:20" x14ac:dyDescent="0.2">
      <c r="A72"/>
      <c r="B72"/>
      <c r="C72"/>
      <c r="D72"/>
      <c r="E72"/>
      <c r="F72"/>
      <c r="G72"/>
      <c r="H72"/>
      <c r="I72" s="56"/>
      <c r="J72" s="82"/>
      <c r="K72" s="82"/>
      <c r="L72" s="82"/>
      <c r="M72" s="72"/>
    </row>
    <row r="73" spans="1:20" x14ac:dyDescent="0.2">
      <c r="A73"/>
      <c r="B73"/>
      <c r="C73"/>
      <c r="D73"/>
      <c r="E73"/>
      <c r="F73"/>
      <c r="G73"/>
      <c r="H73"/>
      <c r="I73" s="16"/>
      <c r="J73" s="82"/>
      <c r="K73" s="82"/>
      <c r="L73" s="82"/>
      <c r="M73" s="72"/>
    </row>
    <row r="74" spans="1:20" x14ac:dyDescent="0.2">
      <c r="A74" s="11"/>
      <c r="B74" s="11"/>
      <c r="C74" s="11"/>
      <c r="D74" s="11"/>
      <c r="E74" s="11"/>
      <c r="F74" s="11"/>
      <c r="G74" s="11"/>
      <c r="I74" s="16"/>
      <c r="K74" s="30"/>
      <c r="L74" s="30"/>
      <c r="M74" s="30"/>
    </row>
    <row r="75" spans="1:20" x14ac:dyDescent="0.2">
      <c r="A75" s="11"/>
      <c r="B75" s="11"/>
      <c r="C75" s="11"/>
      <c r="D75" s="11"/>
      <c r="E75" s="11"/>
      <c r="F75" s="11"/>
      <c r="G75" s="11"/>
      <c r="I75" s="16"/>
      <c r="J75" s="77"/>
      <c r="K75" s="77"/>
      <c r="L75" s="77"/>
      <c r="M75" s="72"/>
    </row>
    <row r="76" spans="1:20" x14ac:dyDescent="0.2">
      <c r="A76" s="11"/>
      <c r="B76" s="11"/>
      <c r="C76" s="11"/>
      <c r="D76" s="11"/>
      <c r="E76" s="11"/>
      <c r="F76" s="11"/>
      <c r="G76" s="11"/>
      <c r="I76" s="15"/>
      <c r="J76" s="77"/>
      <c r="K76" s="77"/>
      <c r="L76" s="77"/>
      <c r="M76" s="72"/>
    </row>
    <row r="77" spans="1:20" x14ac:dyDescent="0.2">
      <c r="A77" s="11"/>
      <c r="B77" s="11"/>
      <c r="C77" s="11"/>
      <c r="D77" s="11"/>
      <c r="E77" s="11"/>
      <c r="F77" s="11"/>
      <c r="G77" s="11"/>
      <c r="I77" s="17"/>
      <c r="J77" s="78"/>
      <c r="K77" s="78"/>
      <c r="L77" s="78"/>
      <c r="M77" s="72"/>
    </row>
    <row r="78" spans="1:20" x14ac:dyDescent="0.2">
      <c r="A78" s="11"/>
      <c r="B78" s="11"/>
      <c r="C78" s="11"/>
      <c r="D78" s="11"/>
      <c r="E78" s="11"/>
      <c r="F78" s="11"/>
      <c r="G78" s="11"/>
      <c r="I78" s="34"/>
      <c r="J78" s="79"/>
      <c r="K78" s="79"/>
      <c r="L78" s="79"/>
      <c r="M78" s="73"/>
    </row>
    <row r="79" spans="1:20" x14ac:dyDescent="0.2">
      <c r="A79" s="11"/>
      <c r="B79" s="11"/>
      <c r="C79" s="11"/>
      <c r="D79" s="11"/>
      <c r="E79" s="11"/>
      <c r="F79" s="11"/>
      <c r="G79" s="11"/>
      <c r="I79" s="34"/>
      <c r="J79" s="80"/>
      <c r="K79" s="80"/>
      <c r="L79" s="80"/>
      <c r="M79" s="73"/>
    </row>
    <row r="80" spans="1:20" x14ac:dyDescent="0.2">
      <c r="A80" s="11"/>
      <c r="B80" s="11"/>
      <c r="C80" s="11"/>
      <c r="D80" s="11"/>
      <c r="E80" s="11"/>
      <c r="F80" s="11"/>
      <c r="G80" s="11"/>
      <c r="I80" s="34"/>
      <c r="J80" s="80"/>
      <c r="K80" s="80"/>
      <c r="L80" s="80"/>
      <c r="M80" s="73"/>
    </row>
    <row r="81" spans="1:13" x14ac:dyDescent="0.2">
      <c r="A81" s="11"/>
      <c r="B81" s="11"/>
      <c r="C81" s="11"/>
      <c r="D81" s="11"/>
      <c r="E81" s="11"/>
      <c r="F81" s="11"/>
      <c r="G81" s="11"/>
      <c r="I81" s="34"/>
      <c r="J81" s="80"/>
      <c r="K81" s="125"/>
      <c r="L81" s="125"/>
      <c r="M81" s="73"/>
    </row>
    <row r="82" spans="1:13" x14ac:dyDescent="0.2">
      <c r="A82" s="11"/>
      <c r="B82" s="11"/>
      <c r="C82" s="11"/>
      <c r="D82" s="11"/>
      <c r="E82" s="11"/>
      <c r="F82" s="11"/>
      <c r="G82" s="11"/>
      <c r="I82" s="34"/>
      <c r="J82" s="80"/>
      <c r="K82" s="80"/>
      <c r="L82" s="80"/>
      <c r="M82" s="73"/>
    </row>
    <row r="83" spans="1:13" x14ac:dyDescent="0.2">
      <c r="A83" s="11"/>
      <c r="B83" s="11"/>
      <c r="C83" s="11"/>
      <c r="D83" s="11"/>
      <c r="E83" s="11"/>
      <c r="F83" s="11"/>
      <c r="G83" s="11"/>
      <c r="I83" s="34"/>
      <c r="J83" s="80"/>
      <c r="K83" s="80"/>
      <c r="L83" s="80"/>
      <c r="M83" s="73"/>
    </row>
    <row r="84" spans="1:13" x14ac:dyDescent="0.2">
      <c r="A84" s="11"/>
      <c r="B84" s="11"/>
      <c r="C84" s="11"/>
      <c r="D84" s="11"/>
      <c r="E84" s="11"/>
      <c r="F84" s="11"/>
      <c r="G84" s="11"/>
      <c r="I84" s="34"/>
      <c r="J84" s="80"/>
      <c r="K84" s="80"/>
      <c r="L84" s="80"/>
    </row>
    <row r="85" spans="1:13" x14ac:dyDescent="0.2">
      <c r="A85" s="11"/>
      <c r="B85" s="11"/>
      <c r="C85" s="11"/>
      <c r="D85" s="11"/>
      <c r="E85" s="11"/>
      <c r="F85" s="11"/>
      <c r="G85" s="11"/>
      <c r="I85" s="34"/>
      <c r="J85" s="80"/>
      <c r="K85" s="80"/>
      <c r="L85" s="80"/>
    </row>
    <row r="86" spans="1:13" x14ac:dyDescent="0.2">
      <c r="A86" s="11"/>
      <c r="B86" s="11"/>
      <c r="C86" s="11"/>
      <c r="D86" s="11"/>
      <c r="E86" s="11"/>
      <c r="F86" s="11"/>
      <c r="G86" s="11"/>
      <c r="I86" s="34"/>
      <c r="J86" s="81"/>
      <c r="K86" s="81"/>
      <c r="L86" s="81"/>
    </row>
    <row r="87" spans="1:13" x14ac:dyDescent="0.2">
      <c r="A87" s="11"/>
      <c r="B87" s="11"/>
      <c r="C87" s="11"/>
      <c r="D87" s="11"/>
      <c r="E87" s="11"/>
      <c r="F87" s="11"/>
      <c r="G87" s="11"/>
      <c r="I87" s="109"/>
      <c r="J87" s="80"/>
      <c r="K87" s="80"/>
      <c r="L87" s="80"/>
    </row>
    <row r="88" spans="1:13" x14ac:dyDescent="0.2">
      <c r="A88" s="11"/>
      <c r="B88" s="11"/>
      <c r="C88" s="11"/>
      <c r="D88" s="11"/>
      <c r="E88" s="11"/>
      <c r="F88" s="11"/>
      <c r="G88" s="11"/>
      <c r="I88" s="34"/>
    </row>
    <row r="89" spans="1:13" x14ac:dyDescent="0.2">
      <c r="A89" s="11"/>
      <c r="B89" s="11"/>
      <c r="C89" s="11"/>
      <c r="D89" s="11"/>
      <c r="E89" s="11"/>
      <c r="F89" s="11"/>
      <c r="G89" s="11"/>
      <c r="I89" s="34"/>
    </row>
    <row r="90" spans="1:13" x14ac:dyDescent="0.2">
      <c r="A90" s="11"/>
      <c r="B90" s="11"/>
      <c r="C90" s="11"/>
      <c r="D90" s="11"/>
      <c r="E90" s="11"/>
      <c r="F90" s="11"/>
      <c r="G90" s="11"/>
      <c r="I90" s="83"/>
    </row>
    <row r="91" spans="1:13" x14ac:dyDescent="0.2">
      <c r="A91" s="11"/>
      <c r="B91" s="11"/>
      <c r="C91" s="11"/>
      <c r="D91" s="11"/>
      <c r="E91" s="11"/>
      <c r="F91" s="11"/>
      <c r="G91" s="11"/>
      <c r="I91" s="83"/>
    </row>
    <row r="92" spans="1:13" x14ac:dyDescent="0.2">
      <c r="A92" s="11"/>
      <c r="B92" s="11"/>
      <c r="C92" s="11"/>
      <c r="D92" s="11"/>
      <c r="E92" s="11"/>
      <c r="F92" s="11"/>
      <c r="G92" s="11"/>
      <c r="I92" s="83"/>
    </row>
    <row r="93" spans="1:13" x14ac:dyDescent="0.2">
      <c r="A93" s="11"/>
      <c r="B93" s="11"/>
      <c r="C93" s="11"/>
      <c r="D93" s="11"/>
      <c r="E93" s="11"/>
      <c r="F93" s="11"/>
      <c r="G93" s="11"/>
      <c r="I93" s="34"/>
      <c r="K93" s="30"/>
      <c r="L93" s="30"/>
    </row>
    <row r="94" spans="1:13" x14ac:dyDescent="0.2">
      <c r="A94" s="11"/>
      <c r="B94" s="11"/>
      <c r="C94" s="11"/>
      <c r="D94" s="11"/>
      <c r="E94" s="11"/>
      <c r="F94" s="11"/>
      <c r="G94" s="11"/>
      <c r="I94" s="34"/>
    </row>
    <row r="95" spans="1:13" x14ac:dyDescent="0.2">
      <c r="A95" s="11"/>
      <c r="B95" s="11"/>
      <c r="C95" s="11"/>
      <c r="D95" s="11"/>
      <c r="E95" s="11"/>
      <c r="F95" s="11"/>
      <c r="G95" s="11"/>
      <c r="I95" s="34"/>
    </row>
    <row r="96" spans="1:13" x14ac:dyDescent="0.2">
      <c r="A96" s="11"/>
      <c r="B96" s="11"/>
      <c r="C96" s="11"/>
      <c r="D96" s="11"/>
      <c r="E96" s="11"/>
      <c r="F96" s="11"/>
      <c r="G96" s="11"/>
      <c r="I96" s="34"/>
    </row>
    <row r="97" spans="1:9" x14ac:dyDescent="0.2">
      <c r="A97" s="11"/>
      <c r="B97" s="11"/>
      <c r="C97" s="11"/>
      <c r="D97" s="11"/>
      <c r="E97" s="11"/>
      <c r="F97" s="11"/>
      <c r="G97" s="11"/>
      <c r="I97" s="34"/>
    </row>
    <row r="98" spans="1:9" x14ac:dyDescent="0.2">
      <c r="A98" s="11"/>
      <c r="B98" s="11"/>
      <c r="C98" s="11"/>
      <c r="D98" s="11"/>
      <c r="E98" s="11"/>
      <c r="F98" s="11"/>
      <c r="G98" s="11"/>
      <c r="I98" s="34"/>
    </row>
    <row r="99" spans="1:9" x14ac:dyDescent="0.2">
      <c r="A99" s="11"/>
      <c r="B99" s="11"/>
      <c r="C99" s="11"/>
      <c r="D99" s="11"/>
      <c r="E99" s="11"/>
      <c r="F99" s="11"/>
      <c r="G99" s="11"/>
      <c r="I99" s="34"/>
    </row>
    <row r="100" spans="1:9" x14ac:dyDescent="0.2">
      <c r="A100" s="11"/>
      <c r="B100" s="11"/>
      <c r="C100" s="11"/>
      <c r="D100" s="11"/>
      <c r="E100" s="11"/>
      <c r="F100" s="11"/>
      <c r="G100" s="11"/>
      <c r="I100" s="34"/>
    </row>
    <row r="101" spans="1:9" x14ac:dyDescent="0.2">
      <c r="A101" s="11"/>
      <c r="B101" s="11"/>
      <c r="C101" s="11"/>
      <c r="D101" s="11"/>
      <c r="E101" s="11"/>
      <c r="F101" s="11"/>
      <c r="G101" s="11"/>
      <c r="I101" s="34"/>
    </row>
    <row r="102" spans="1:9" x14ac:dyDescent="0.2">
      <c r="A102" s="11"/>
      <c r="B102" s="11"/>
      <c r="C102" s="11"/>
      <c r="D102" s="11"/>
      <c r="E102" s="11"/>
      <c r="F102" s="11"/>
      <c r="G102" s="11"/>
      <c r="I102" s="18"/>
    </row>
    <row r="103" spans="1:9" x14ac:dyDescent="0.2">
      <c r="A103" s="11"/>
      <c r="B103" s="11"/>
      <c r="C103" s="11"/>
      <c r="D103" s="11"/>
      <c r="E103" s="11"/>
      <c r="F103" s="11"/>
      <c r="G103" s="11"/>
      <c r="I103" s="18"/>
    </row>
    <row r="104" spans="1:9" x14ac:dyDescent="0.2">
      <c r="A104" s="11"/>
      <c r="B104" s="11"/>
      <c r="C104" s="11"/>
      <c r="D104" s="11"/>
      <c r="E104" s="11"/>
      <c r="F104" s="11"/>
      <c r="G104" s="11"/>
      <c r="I104" s="18"/>
    </row>
    <row r="105" spans="1:9" x14ac:dyDescent="0.2">
      <c r="A105" s="11"/>
      <c r="B105" s="11"/>
      <c r="C105" s="11"/>
      <c r="D105" s="11"/>
      <c r="E105" s="11"/>
      <c r="F105" s="11"/>
      <c r="G105" s="11"/>
      <c r="I105" s="18"/>
    </row>
    <row r="106" spans="1:9" x14ac:dyDescent="0.2">
      <c r="A106" s="11"/>
      <c r="B106" s="11"/>
      <c r="C106" s="11"/>
      <c r="D106" s="11"/>
      <c r="E106" s="11"/>
      <c r="F106" s="11"/>
      <c r="G106" s="11"/>
      <c r="I106" s="18"/>
    </row>
    <row r="107" spans="1:9" x14ac:dyDescent="0.2">
      <c r="A107" s="11"/>
      <c r="B107" s="11"/>
      <c r="C107" s="11"/>
      <c r="D107" s="11"/>
      <c r="E107" s="11"/>
      <c r="F107" s="11"/>
      <c r="G107" s="11"/>
      <c r="I107" s="18"/>
    </row>
    <row r="108" spans="1:9" x14ac:dyDescent="0.2">
      <c r="A108" s="11"/>
      <c r="B108" s="11"/>
      <c r="C108" s="11"/>
      <c r="D108" s="11"/>
      <c r="E108" s="11"/>
      <c r="F108" s="11"/>
      <c r="G108" s="11"/>
      <c r="I108" s="18"/>
    </row>
    <row r="109" spans="1:9" x14ac:dyDescent="0.2">
      <c r="A109" s="11"/>
      <c r="B109" s="11"/>
      <c r="C109" s="11"/>
      <c r="D109" s="11"/>
      <c r="E109" s="11"/>
      <c r="F109" s="11"/>
      <c r="G109" s="11"/>
      <c r="I109" s="18"/>
    </row>
    <row r="110" spans="1:9" x14ac:dyDescent="0.2">
      <c r="A110" s="11"/>
      <c r="B110" s="11"/>
      <c r="C110" s="11"/>
      <c r="D110" s="11"/>
      <c r="E110" s="11"/>
      <c r="F110" s="11"/>
      <c r="G110" s="11"/>
      <c r="I110" s="18"/>
    </row>
    <row r="111" spans="1:9" x14ac:dyDescent="0.2">
      <c r="A111" s="11"/>
      <c r="B111" s="11"/>
      <c r="C111" s="11"/>
      <c r="D111" s="11"/>
      <c r="E111" s="11"/>
      <c r="F111" s="11"/>
      <c r="G111" s="11"/>
      <c r="I111" s="18"/>
    </row>
    <row r="112" spans="1:9" x14ac:dyDescent="0.2">
      <c r="A112" s="11"/>
      <c r="B112" s="11"/>
      <c r="C112" s="11"/>
      <c r="D112" s="11"/>
      <c r="E112" s="11"/>
      <c r="F112" s="11"/>
      <c r="G112" s="11"/>
      <c r="I112" s="18"/>
    </row>
    <row r="113" spans="1:9" x14ac:dyDescent="0.2">
      <c r="A113" s="11"/>
      <c r="B113" s="11"/>
      <c r="C113" s="11"/>
      <c r="D113" s="11"/>
      <c r="E113" s="11"/>
      <c r="F113" s="11"/>
      <c r="G113" s="11"/>
      <c r="I113" s="18"/>
    </row>
    <row r="114" spans="1:9" x14ac:dyDescent="0.2">
      <c r="A114" s="11"/>
      <c r="B114" s="11"/>
      <c r="C114" s="11"/>
      <c r="D114" s="11"/>
      <c r="E114" s="11"/>
      <c r="F114" s="11"/>
      <c r="G114" s="11"/>
      <c r="I114" s="18"/>
    </row>
    <row r="115" spans="1:9" x14ac:dyDescent="0.2">
      <c r="A115" s="11"/>
      <c r="B115" s="11"/>
      <c r="C115" s="11"/>
      <c r="D115" s="11"/>
      <c r="E115" s="11"/>
      <c r="F115" s="11"/>
      <c r="G115" s="11"/>
      <c r="I115" s="18"/>
    </row>
    <row r="116" spans="1:9" x14ac:dyDescent="0.2">
      <c r="A116" s="11"/>
      <c r="B116" s="11"/>
      <c r="C116" s="11"/>
      <c r="D116" s="11"/>
      <c r="E116" s="11"/>
      <c r="F116" s="11"/>
      <c r="G116" s="11"/>
      <c r="I116" s="18"/>
    </row>
    <row r="117" spans="1:9" x14ac:dyDescent="0.2">
      <c r="A117" s="11"/>
      <c r="B117" s="11"/>
      <c r="C117" s="11"/>
      <c r="D117" s="11"/>
      <c r="E117" s="11"/>
      <c r="F117" s="11"/>
      <c r="G117" s="11"/>
      <c r="I117" s="18"/>
    </row>
    <row r="118" spans="1:9" x14ac:dyDescent="0.2">
      <c r="A118" s="11"/>
      <c r="B118" s="11"/>
      <c r="C118" s="11"/>
      <c r="D118" s="11"/>
      <c r="E118" s="11"/>
      <c r="F118" s="11"/>
      <c r="G118" s="11"/>
      <c r="I118" s="18"/>
    </row>
    <row r="119" spans="1:9" x14ac:dyDescent="0.2">
      <c r="A119" s="11"/>
      <c r="B119" s="11"/>
      <c r="C119" s="11"/>
      <c r="D119" s="11"/>
      <c r="E119" s="11"/>
      <c r="F119" s="11"/>
      <c r="G119" s="11"/>
      <c r="I119" s="18"/>
    </row>
    <row r="120" spans="1:9" x14ac:dyDescent="0.2">
      <c r="A120" s="11"/>
      <c r="B120" s="11"/>
      <c r="C120" s="11"/>
      <c r="D120" s="11"/>
      <c r="E120" s="11"/>
      <c r="F120" s="11"/>
      <c r="G120" s="11"/>
      <c r="I120" s="18"/>
    </row>
    <row r="121" spans="1:9" x14ac:dyDescent="0.2">
      <c r="A121" s="11"/>
      <c r="B121" s="11"/>
      <c r="C121" s="11"/>
      <c r="D121" s="11"/>
      <c r="E121" s="11"/>
      <c r="F121" s="11"/>
      <c r="G121" s="11"/>
      <c r="I121" s="18"/>
    </row>
    <row r="122" spans="1:9" x14ac:dyDescent="0.2">
      <c r="A122" s="11"/>
      <c r="B122" s="11"/>
      <c r="C122" s="11"/>
      <c r="D122" s="11"/>
      <c r="E122" s="11"/>
      <c r="F122" s="11"/>
      <c r="G122" s="11"/>
      <c r="I122" s="18"/>
    </row>
    <row r="123" spans="1:9" x14ac:dyDescent="0.2">
      <c r="A123" s="11"/>
      <c r="B123" s="11"/>
      <c r="C123" s="11"/>
      <c r="D123" s="11"/>
      <c r="E123" s="11"/>
      <c r="F123" s="11"/>
      <c r="G123" s="11"/>
      <c r="I123" s="18"/>
    </row>
    <row r="124" spans="1:9" x14ac:dyDescent="0.2">
      <c r="A124" s="11"/>
      <c r="B124" s="11"/>
      <c r="C124" s="11"/>
      <c r="D124" s="11"/>
      <c r="E124" s="11"/>
      <c r="F124" s="11"/>
      <c r="G124" s="11"/>
      <c r="I124" s="18"/>
    </row>
    <row r="125" spans="1:9" x14ac:dyDescent="0.2">
      <c r="A125" s="11"/>
      <c r="B125" s="11"/>
      <c r="C125" s="11"/>
      <c r="D125" s="11"/>
      <c r="E125" s="11"/>
      <c r="F125" s="11"/>
      <c r="G125" s="11"/>
      <c r="I125" s="18"/>
    </row>
    <row r="126" spans="1:9" x14ac:dyDescent="0.2">
      <c r="A126" s="11"/>
      <c r="B126" s="11"/>
      <c r="C126" s="11"/>
      <c r="D126" s="11"/>
      <c r="E126" s="11"/>
      <c r="F126" s="11"/>
      <c r="G126" s="11"/>
      <c r="I126" s="18"/>
    </row>
    <row r="127" spans="1:9" x14ac:dyDescent="0.2">
      <c r="A127" s="11"/>
      <c r="B127" s="11"/>
      <c r="C127" s="11"/>
      <c r="D127" s="11"/>
      <c r="E127" s="11"/>
      <c r="F127" s="11"/>
      <c r="G127" s="11"/>
      <c r="I127" s="18"/>
    </row>
    <row r="128" spans="1:9" x14ac:dyDescent="0.2">
      <c r="A128" s="11"/>
      <c r="B128" s="11"/>
      <c r="C128" s="11"/>
      <c r="D128" s="11"/>
      <c r="E128" s="11"/>
      <c r="F128" s="11"/>
      <c r="G128" s="11"/>
      <c r="I128" s="18"/>
    </row>
    <row r="129" spans="1:9" x14ac:dyDescent="0.2">
      <c r="A129" s="11"/>
      <c r="B129" s="11"/>
      <c r="C129" s="11"/>
      <c r="D129" s="11"/>
      <c r="E129" s="11"/>
      <c r="F129" s="11"/>
      <c r="G129" s="11"/>
      <c r="I129" s="18"/>
    </row>
    <row r="130" spans="1:9" x14ac:dyDescent="0.2">
      <c r="A130" s="11"/>
      <c r="B130" s="11"/>
      <c r="C130" s="11"/>
      <c r="D130" s="11"/>
      <c r="E130" s="11"/>
      <c r="F130" s="11"/>
      <c r="G130" s="11"/>
      <c r="I130" s="18"/>
    </row>
    <row r="131" spans="1:9" x14ac:dyDescent="0.2">
      <c r="A131" s="11"/>
      <c r="B131" s="11"/>
      <c r="C131" s="11"/>
      <c r="D131" s="11"/>
      <c r="E131" s="11"/>
      <c r="F131" s="11"/>
      <c r="G131" s="11"/>
      <c r="I131" s="18"/>
    </row>
    <row r="132" spans="1:9" x14ac:dyDescent="0.2">
      <c r="A132" s="11"/>
      <c r="B132" s="11"/>
      <c r="C132" s="11"/>
      <c r="D132" s="11"/>
      <c r="E132" s="11"/>
      <c r="F132" s="11"/>
      <c r="G132" s="11"/>
      <c r="I132" s="18"/>
    </row>
    <row r="133" spans="1:9" x14ac:dyDescent="0.2">
      <c r="A133" s="11"/>
      <c r="B133" s="11"/>
      <c r="C133" s="11"/>
      <c r="D133" s="11"/>
      <c r="E133" s="11"/>
      <c r="F133" s="11"/>
      <c r="G133" s="11"/>
      <c r="I133" s="18"/>
    </row>
    <row r="134" spans="1:9" x14ac:dyDescent="0.2">
      <c r="A134" s="11"/>
      <c r="B134" s="11"/>
      <c r="C134" s="11"/>
      <c r="D134" s="11"/>
      <c r="E134" s="11"/>
      <c r="F134" s="11"/>
      <c r="G134" s="11"/>
      <c r="I134" s="18"/>
    </row>
    <row r="135" spans="1:9" x14ac:dyDescent="0.2">
      <c r="A135" s="11"/>
      <c r="B135" s="11"/>
      <c r="C135" s="11"/>
      <c r="D135" s="11"/>
      <c r="E135" s="11"/>
      <c r="F135" s="11"/>
      <c r="G135" s="11"/>
      <c r="I135" s="18"/>
    </row>
    <row r="136" spans="1:9" x14ac:dyDescent="0.2">
      <c r="A136" s="11"/>
      <c r="B136" s="11"/>
      <c r="C136" s="11"/>
      <c r="D136" s="11"/>
      <c r="E136" s="11"/>
      <c r="F136" s="11"/>
      <c r="G136" s="11"/>
      <c r="I136" s="18"/>
    </row>
    <row r="137" spans="1:9" x14ac:dyDescent="0.2">
      <c r="A137" s="11"/>
      <c r="B137" s="11"/>
      <c r="C137" s="11"/>
      <c r="D137" s="11"/>
      <c r="E137" s="11"/>
      <c r="F137" s="11"/>
      <c r="G137" s="11"/>
      <c r="I137" s="18"/>
    </row>
    <row r="138" spans="1:9" x14ac:dyDescent="0.2">
      <c r="A138" s="11"/>
      <c r="B138" s="11"/>
      <c r="C138" s="11"/>
      <c r="D138" s="11"/>
      <c r="E138" s="11"/>
      <c r="F138" s="11"/>
      <c r="G138" s="11"/>
      <c r="I138" s="18"/>
    </row>
    <row r="139" spans="1:9" x14ac:dyDescent="0.2">
      <c r="A139" s="11"/>
      <c r="B139" s="11"/>
      <c r="C139" s="11"/>
      <c r="D139" s="11"/>
      <c r="E139" s="11"/>
      <c r="F139" s="11"/>
      <c r="G139" s="11"/>
      <c r="I139" s="18"/>
    </row>
    <row r="140" spans="1:9" x14ac:dyDescent="0.2">
      <c r="A140" s="11"/>
      <c r="B140" s="11"/>
      <c r="C140" s="11"/>
      <c r="D140" s="11"/>
      <c r="E140" s="11"/>
      <c r="F140" s="11"/>
      <c r="G140" s="11"/>
      <c r="I140" s="18"/>
    </row>
    <row r="141" spans="1:9" x14ac:dyDescent="0.2">
      <c r="A141" s="11"/>
      <c r="B141" s="11"/>
      <c r="C141" s="11"/>
      <c r="D141" s="11"/>
      <c r="E141" s="11"/>
      <c r="F141" s="11"/>
      <c r="G141" s="11"/>
      <c r="I141" s="18"/>
    </row>
    <row r="142" spans="1:9" x14ac:dyDescent="0.2">
      <c r="A142" s="11"/>
      <c r="B142" s="11"/>
      <c r="C142" s="11"/>
      <c r="D142" s="11"/>
      <c r="E142" s="11"/>
      <c r="F142" s="11"/>
      <c r="G142" s="11"/>
      <c r="I142" s="18"/>
    </row>
    <row r="143" spans="1:9" x14ac:dyDescent="0.2">
      <c r="A143" s="11"/>
      <c r="B143" s="11"/>
      <c r="C143" s="11"/>
      <c r="D143" s="11"/>
      <c r="E143" s="11"/>
      <c r="F143" s="11"/>
      <c r="G143" s="11"/>
      <c r="I143" s="18"/>
    </row>
    <row r="144" spans="1:9" x14ac:dyDescent="0.2">
      <c r="A144" s="11"/>
      <c r="B144" s="11"/>
      <c r="C144" s="11"/>
      <c r="D144" s="11"/>
      <c r="E144" s="11"/>
      <c r="F144" s="11"/>
      <c r="G144" s="11"/>
      <c r="I144" s="18"/>
    </row>
    <row r="145" spans="1:9" x14ac:dyDescent="0.2">
      <c r="A145" s="11"/>
      <c r="B145" s="11"/>
      <c r="C145" s="11"/>
      <c r="D145" s="11"/>
      <c r="E145" s="11"/>
      <c r="F145" s="11"/>
      <c r="G145" s="11"/>
      <c r="I145" s="18"/>
    </row>
    <row r="146" spans="1:9" x14ac:dyDescent="0.2">
      <c r="A146" s="11"/>
      <c r="B146" s="11"/>
      <c r="C146" s="11"/>
      <c r="D146" s="11"/>
      <c r="E146" s="11"/>
      <c r="F146" s="11"/>
      <c r="G146" s="11"/>
      <c r="I146" s="18"/>
    </row>
    <row r="147" spans="1:9" x14ac:dyDescent="0.2">
      <c r="A147" s="11"/>
      <c r="B147" s="11"/>
      <c r="C147" s="11"/>
      <c r="D147" s="11"/>
      <c r="E147" s="11"/>
      <c r="F147" s="11"/>
      <c r="G147" s="11"/>
      <c r="I147" s="18"/>
    </row>
    <row r="148" spans="1:9" x14ac:dyDescent="0.2">
      <c r="A148" s="11"/>
      <c r="B148" s="11"/>
      <c r="C148" s="11"/>
      <c r="D148" s="11"/>
      <c r="E148" s="11"/>
      <c r="F148" s="11"/>
      <c r="G148" s="11"/>
      <c r="I148" s="18"/>
    </row>
    <row r="149" spans="1:9" x14ac:dyDescent="0.2">
      <c r="A149" s="11"/>
      <c r="B149" s="11"/>
      <c r="C149" s="11"/>
      <c r="D149" s="11"/>
      <c r="E149" s="11"/>
      <c r="F149" s="11"/>
      <c r="G149" s="11"/>
      <c r="I149" s="18"/>
    </row>
    <row r="150" spans="1:9" x14ac:dyDescent="0.2">
      <c r="A150" s="11"/>
      <c r="B150" s="11"/>
      <c r="C150" s="11"/>
      <c r="D150" s="11"/>
      <c r="E150" s="11"/>
      <c r="F150" s="11"/>
      <c r="G150" s="11"/>
      <c r="I150" s="18"/>
    </row>
    <row r="151" spans="1:9" x14ac:dyDescent="0.2">
      <c r="A151" s="11"/>
      <c r="B151" s="11"/>
      <c r="C151" s="11"/>
      <c r="D151" s="11"/>
      <c r="E151" s="11"/>
      <c r="F151" s="11"/>
      <c r="G151" s="11"/>
      <c r="I151" s="18"/>
    </row>
    <row r="152" spans="1:9" x14ac:dyDescent="0.2">
      <c r="A152" s="11"/>
      <c r="B152" s="11"/>
      <c r="C152" s="11"/>
      <c r="D152" s="11"/>
      <c r="E152" s="11"/>
      <c r="F152" s="11"/>
      <c r="G152" s="11"/>
      <c r="I152" s="18"/>
    </row>
    <row r="153" spans="1:9" x14ac:dyDescent="0.2">
      <c r="A153" s="11"/>
      <c r="B153" s="11"/>
      <c r="C153" s="11"/>
      <c r="D153" s="11"/>
      <c r="E153" s="11"/>
      <c r="F153" s="11"/>
      <c r="G153" s="11"/>
      <c r="I153" s="18"/>
    </row>
    <row r="154" spans="1:9" x14ac:dyDescent="0.2">
      <c r="A154" s="11"/>
      <c r="B154" s="11"/>
      <c r="C154" s="11"/>
      <c r="D154" s="11"/>
      <c r="E154" s="11"/>
      <c r="F154" s="11"/>
      <c r="G154" s="11"/>
      <c r="I154" s="18"/>
    </row>
    <row r="155" spans="1:9" x14ac:dyDescent="0.2">
      <c r="A155" s="11"/>
      <c r="B155" s="11"/>
      <c r="C155" s="11"/>
      <c r="D155" s="11"/>
      <c r="E155" s="11"/>
      <c r="F155" s="11"/>
      <c r="G155" s="11"/>
      <c r="I155" s="18"/>
    </row>
    <row r="156" spans="1:9" x14ac:dyDescent="0.2">
      <c r="A156" s="11"/>
      <c r="B156" s="11"/>
      <c r="C156" s="11"/>
      <c r="D156" s="11"/>
      <c r="E156" s="11"/>
      <c r="F156" s="11"/>
      <c r="G156" s="11"/>
      <c r="I156" s="18"/>
    </row>
    <row r="157" spans="1:9" x14ac:dyDescent="0.2">
      <c r="A157" s="11"/>
      <c r="B157" s="11"/>
      <c r="C157" s="11"/>
      <c r="D157" s="11"/>
      <c r="E157" s="11"/>
      <c r="F157" s="11"/>
      <c r="G157" s="11"/>
      <c r="I157" s="18"/>
    </row>
    <row r="158" spans="1:9" x14ac:dyDescent="0.2">
      <c r="A158" s="11"/>
      <c r="B158" s="11"/>
      <c r="C158" s="11"/>
      <c r="D158" s="11"/>
      <c r="E158" s="11"/>
      <c r="F158" s="11"/>
      <c r="G158" s="11"/>
      <c r="I158" s="18"/>
    </row>
    <row r="159" spans="1:9" x14ac:dyDescent="0.2">
      <c r="A159" s="11"/>
      <c r="B159" s="11"/>
      <c r="C159" s="11"/>
      <c r="D159" s="11"/>
      <c r="E159" s="11"/>
      <c r="F159" s="11"/>
      <c r="G159" s="11"/>
      <c r="I159" s="18"/>
    </row>
    <row r="160" spans="1:9" x14ac:dyDescent="0.2">
      <c r="A160" s="11"/>
      <c r="B160" s="11"/>
      <c r="C160" s="11"/>
      <c r="D160" s="11"/>
      <c r="E160" s="11"/>
      <c r="F160" s="11"/>
      <c r="G160" s="11"/>
      <c r="I160" s="18"/>
    </row>
    <row r="161" spans="1:9" x14ac:dyDescent="0.2">
      <c r="A161" s="11"/>
      <c r="B161" s="11"/>
      <c r="C161" s="11"/>
      <c r="D161" s="11"/>
      <c r="E161" s="11"/>
      <c r="F161" s="11"/>
      <c r="G161" s="11"/>
      <c r="I161" s="18"/>
    </row>
    <row r="162" spans="1:9" x14ac:dyDescent="0.2">
      <c r="A162" s="11"/>
      <c r="B162" s="11"/>
      <c r="C162" s="11"/>
      <c r="D162" s="11"/>
      <c r="E162" s="11"/>
      <c r="F162" s="11"/>
      <c r="G162" s="11"/>
      <c r="I162" s="18"/>
    </row>
    <row r="163" spans="1:9" x14ac:dyDescent="0.2">
      <c r="A163" s="11"/>
      <c r="B163" s="11"/>
      <c r="C163" s="11"/>
      <c r="D163" s="11"/>
      <c r="E163" s="11"/>
      <c r="F163" s="11"/>
      <c r="G163" s="11"/>
      <c r="I163" s="18"/>
    </row>
    <row r="164" spans="1:9" x14ac:dyDescent="0.2">
      <c r="A164" s="11"/>
      <c r="B164" s="11"/>
      <c r="C164" s="11"/>
      <c r="D164" s="11"/>
      <c r="E164" s="11"/>
      <c r="F164" s="11"/>
      <c r="G164" s="11"/>
      <c r="I164" s="18"/>
    </row>
    <row r="165" spans="1:9" x14ac:dyDescent="0.2">
      <c r="A165" s="11"/>
      <c r="B165" s="11"/>
      <c r="C165" s="11"/>
      <c r="D165" s="11"/>
      <c r="E165" s="11"/>
      <c r="F165" s="11"/>
      <c r="G165" s="11"/>
      <c r="I165" s="18"/>
    </row>
    <row r="166" spans="1:9" x14ac:dyDescent="0.2">
      <c r="A166" s="11"/>
      <c r="B166" s="11"/>
      <c r="C166" s="11"/>
      <c r="D166" s="11"/>
      <c r="E166" s="11"/>
      <c r="F166" s="11"/>
      <c r="G166" s="11"/>
      <c r="I166" s="18"/>
    </row>
    <row r="167" spans="1:9" x14ac:dyDescent="0.2">
      <c r="A167" s="11"/>
      <c r="B167" s="11"/>
      <c r="C167" s="11"/>
      <c r="D167" s="11"/>
      <c r="E167" s="11"/>
      <c r="F167" s="11"/>
      <c r="G167" s="11"/>
      <c r="I167" s="18"/>
    </row>
    <row r="168" spans="1:9" x14ac:dyDescent="0.2">
      <c r="A168" s="11"/>
      <c r="B168" s="11"/>
      <c r="C168" s="11"/>
      <c r="D168" s="11"/>
      <c r="E168" s="11"/>
      <c r="F168" s="11"/>
      <c r="G168" s="11"/>
      <c r="I168" s="18"/>
    </row>
    <row r="169" spans="1:9" x14ac:dyDescent="0.2">
      <c r="A169" s="11"/>
      <c r="B169" s="11"/>
      <c r="C169" s="11"/>
      <c r="D169" s="11"/>
      <c r="E169" s="11"/>
      <c r="F169" s="11"/>
      <c r="G169" s="11"/>
      <c r="I169" s="18"/>
    </row>
    <row r="170" spans="1:9" x14ac:dyDescent="0.2">
      <c r="A170" s="11"/>
      <c r="B170" s="11"/>
      <c r="C170" s="11"/>
      <c r="D170" s="11"/>
      <c r="E170" s="11"/>
      <c r="F170" s="11"/>
      <c r="G170" s="11"/>
      <c r="I170" s="18"/>
    </row>
    <row r="171" spans="1:9" x14ac:dyDescent="0.2">
      <c r="A171" s="11"/>
      <c r="B171" s="11"/>
      <c r="C171" s="11"/>
      <c r="D171" s="11"/>
      <c r="E171" s="11"/>
      <c r="F171" s="11"/>
      <c r="G171" s="11"/>
      <c r="I171" s="18"/>
    </row>
    <row r="172" spans="1:9" x14ac:dyDescent="0.2">
      <c r="A172" s="11"/>
      <c r="B172" s="11"/>
      <c r="C172" s="11"/>
      <c r="D172" s="11"/>
      <c r="E172" s="11"/>
      <c r="F172" s="11"/>
      <c r="G172" s="11"/>
      <c r="I172" s="18"/>
    </row>
    <row r="173" spans="1:9" x14ac:dyDescent="0.2">
      <c r="A173" s="11"/>
      <c r="B173" s="11"/>
      <c r="C173" s="11"/>
      <c r="D173" s="11"/>
      <c r="E173" s="11"/>
      <c r="F173" s="11"/>
      <c r="G173" s="11"/>
      <c r="I173" s="18"/>
    </row>
    <row r="174" spans="1:9" x14ac:dyDescent="0.2">
      <c r="A174" s="11"/>
      <c r="B174" s="11"/>
      <c r="C174" s="11"/>
      <c r="D174" s="11"/>
      <c r="E174" s="11"/>
      <c r="F174" s="11"/>
      <c r="G174" s="11"/>
      <c r="I174" s="18"/>
    </row>
    <row r="175" spans="1:9" x14ac:dyDescent="0.2">
      <c r="A175" s="11"/>
      <c r="B175" s="11"/>
      <c r="C175" s="11"/>
      <c r="D175" s="11"/>
      <c r="E175" s="11"/>
      <c r="F175" s="11"/>
      <c r="G175" s="11"/>
      <c r="I175" s="18"/>
    </row>
    <row r="176" spans="1:9" x14ac:dyDescent="0.2">
      <c r="A176" s="11"/>
      <c r="B176" s="11"/>
      <c r="C176" s="11"/>
      <c r="D176" s="11"/>
      <c r="E176" s="11"/>
      <c r="F176" s="11"/>
      <c r="G176" s="11"/>
      <c r="I176" s="18"/>
    </row>
    <row r="177" spans="1:9" x14ac:dyDescent="0.2">
      <c r="A177" s="11"/>
      <c r="B177" s="11"/>
      <c r="C177" s="11"/>
      <c r="D177" s="11"/>
      <c r="E177" s="11"/>
      <c r="F177" s="11"/>
      <c r="G177" s="11"/>
      <c r="I177" s="18"/>
    </row>
    <row r="178" spans="1:9" x14ac:dyDescent="0.2">
      <c r="A178" s="11"/>
      <c r="B178" s="11"/>
      <c r="C178" s="11"/>
      <c r="D178" s="11"/>
      <c r="E178" s="11"/>
      <c r="F178" s="11"/>
      <c r="G178" s="11"/>
      <c r="I178" s="18"/>
    </row>
    <row r="179" spans="1:9" x14ac:dyDescent="0.2">
      <c r="A179" s="11"/>
      <c r="B179" s="11"/>
      <c r="C179" s="11"/>
      <c r="D179" s="11"/>
      <c r="E179" s="11"/>
      <c r="F179" s="11"/>
      <c r="G179" s="11"/>
      <c r="I179" s="18"/>
    </row>
    <row r="180" spans="1:9" x14ac:dyDescent="0.2">
      <c r="A180" s="11"/>
      <c r="B180" s="11"/>
      <c r="C180" s="11"/>
      <c r="D180" s="11"/>
      <c r="E180" s="11"/>
      <c r="F180" s="11"/>
      <c r="G180" s="11"/>
      <c r="I180" s="18"/>
    </row>
    <row r="181" spans="1:9" x14ac:dyDescent="0.2">
      <c r="A181" s="11"/>
      <c r="B181" s="11"/>
      <c r="C181" s="11"/>
      <c r="D181" s="11"/>
      <c r="E181" s="11"/>
      <c r="F181" s="11"/>
      <c r="G181" s="11"/>
      <c r="I181" s="18"/>
    </row>
    <row r="182" spans="1:9" x14ac:dyDescent="0.2">
      <c r="A182" s="11"/>
      <c r="B182" s="11"/>
      <c r="C182" s="11"/>
      <c r="D182" s="11"/>
      <c r="E182" s="11"/>
      <c r="F182" s="11"/>
      <c r="G182" s="11"/>
      <c r="I182" s="18"/>
    </row>
    <row r="183" spans="1:9" x14ac:dyDescent="0.2">
      <c r="A183" s="11"/>
      <c r="B183" s="11"/>
      <c r="C183" s="11"/>
      <c r="D183" s="11"/>
      <c r="E183" s="11"/>
      <c r="F183" s="11"/>
      <c r="G183" s="11"/>
      <c r="I183" s="18"/>
    </row>
    <row r="184" spans="1:9" x14ac:dyDescent="0.2">
      <c r="A184" s="11"/>
      <c r="B184" s="11"/>
      <c r="C184" s="11"/>
      <c r="D184" s="11"/>
      <c r="E184" s="11"/>
      <c r="F184" s="11"/>
      <c r="G184" s="11"/>
      <c r="I184" s="18"/>
    </row>
    <row r="185" spans="1:9" x14ac:dyDescent="0.2">
      <c r="A185" s="11"/>
      <c r="B185" s="11"/>
      <c r="C185" s="11"/>
      <c r="D185" s="11"/>
      <c r="E185" s="11"/>
      <c r="F185" s="11"/>
      <c r="G185" s="11"/>
      <c r="I185" s="18"/>
    </row>
    <row r="186" spans="1:9" x14ac:dyDescent="0.2">
      <c r="A186" s="11"/>
      <c r="B186" s="11"/>
      <c r="C186" s="11"/>
      <c r="D186" s="11"/>
      <c r="E186" s="11"/>
      <c r="F186" s="11"/>
      <c r="G186" s="11"/>
      <c r="I186" s="18"/>
    </row>
    <row r="187" spans="1:9" x14ac:dyDescent="0.2">
      <c r="A187" s="11"/>
      <c r="B187" s="11"/>
      <c r="C187" s="11"/>
      <c r="D187" s="11"/>
      <c r="E187" s="11"/>
      <c r="F187" s="11"/>
      <c r="G187" s="11"/>
      <c r="I187" s="18"/>
    </row>
    <row r="188" spans="1:9" x14ac:dyDescent="0.2">
      <c r="A188" s="11"/>
      <c r="B188" s="11"/>
      <c r="C188" s="11"/>
      <c r="D188" s="11"/>
      <c r="E188" s="11"/>
      <c r="F188" s="11"/>
      <c r="G188" s="11"/>
      <c r="I188" s="18"/>
    </row>
    <row r="189" spans="1:9" x14ac:dyDescent="0.2">
      <c r="A189" s="11"/>
      <c r="B189" s="11"/>
      <c r="C189" s="11"/>
      <c r="D189" s="11"/>
      <c r="E189" s="11"/>
      <c r="F189" s="11"/>
      <c r="G189" s="11"/>
      <c r="I189" s="18"/>
    </row>
    <row r="190" spans="1:9" x14ac:dyDescent="0.2">
      <c r="A190" s="11"/>
      <c r="B190" s="11"/>
      <c r="C190" s="11"/>
      <c r="D190" s="11"/>
      <c r="E190" s="11"/>
      <c r="F190" s="11"/>
      <c r="G190" s="11"/>
      <c r="I190" s="18"/>
    </row>
    <row r="191" spans="1:9" x14ac:dyDescent="0.2">
      <c r="A191" s="11"/>
      <c r="B191" s="11"/>
      <c r="C191" s="11"/>
      <c r="D191" s="11"/>
      <c r="E191" s="11"/>
      <c r="F191" s="11"/>
      <c r="G191" s="11"/>
      <c r="I191" s="18"/>
    </row>
    <row r="192" spans="1:9" x14ac:dyDescent="0.2">
      <c r="A192" s="11"/>
      <c r="B192" s="11"/>
      <c r="C192" s="11"/>
      <c r="D192" s="11"/>
      <c r="E192" s="11"/>
      <c r="F192" s="11"/>
      <c r="G192" s="11"/>
      <c r="I192" s="18"/>
    </row>
    <row r="193" spans="1:9" x14ac:dyDescent="0.2">
      <c r="A193" s="11"/>
      <c r="B193" s="11"/>
      <c r="C193" s="11"/>
      <c r="D193" s="11"/>
      <c r="E193" s="11"/>
      <c r="F193" s="11"/>
      <c r="G193" s="11"/>
      <c r="I193" s="18"/>
    </row>
    <row r="194" spans="1:9" x14ac:dyDescent="0.2">
      <c r="A194" s="11"/>
      <c r="B194" s="11"/>
      <c r="C194" s="11"/>
      <c r="D194" s="11"/>
      <c r="E194" s="11"/>
      <c r="F194" s="11"/>
      <c r="G194" s="11"/>
      <c r="I194" s="18"/>
    </row>
    <row r="195" spans="1:9" x14ac:dyDescent="0.2">
      <c r="A195" s="11"/>
      <c r="B195" s="11"/>
      <c r="C195" s="11"/>
      <c r="D195" s="11"/>
      <c r="E195" s="11"/>
      <c r="F195" s="11"/>
      <c r="G195" s="11"/>
      <c r="I195" s="18"/>
    </row>
    <row r="196" spans="1:9" x14ac:dyDescent="0.2">
      <c r="A196" s="11"/>
      <c r="B196" s="11"/>
      <c r="C196" s="11"/>
      <c r="D196" s="11"/>
      <c r="E196" s="11"/>
      <c r="F196" s="11"/>
      <c r="G196" s="11"/>
      <c r="I196" s="18"/>
    </row>
    <row r="197" spans="1:9" x14ac:dyDescent="0.2">
      <c r="A197" s="11"/>
      <c r="B197" s="11"/>
      <c r="C197" s="11"/>
      <c r="D197" s="11"/>
      <c r="E197" s="11"/>
      <c r="F197" s="11"/>
      <c r="G197" s="11"/>
      <c r="I197" s="18"/>
    </row>
    <row r="198" spans="1:9" x14ac:dyDescent="0.2">
      <c r="A198" s="11"/>
      <c r="B198" s="11"/>
      <c r="C198" s="11"/>
      <c r="D198" s="11"/>
      <c r="E198" s="11"/>
      <c r="F198" s="11"/>
      <c r="G198" s="11"/>
      <c r="I198" s="18"/>
    </row>
    <row r="199" spans="1:9" x14ac:dyDescent="0.2">
      <c r="A199" s="11"/>
      <c r="B199" s="11"/>
      <c r="C199" s="11"/>
      <c r="D199" s="11"/>
      <c r="E199" s="11"/>
      <c r="F199" s="11"/>
      <c r="G199" s="11"/>
      <c r="I199" s="18"/>
    </row>
    <row r="200" spans="1:9" x14ac:dyDescent="0.2">
      <c r="A200" s="11"/>
      <c r="B200" s="11"/>
      <c r="C200" s="11"/>
      <c r="D200" s="11"/>
      <c r="E200" s="11"/>
      <c r="F200" s="11"/>
      <c r="G200" s="11"/>
      <c r="I200" s="18"/>
    </row>
    <row r="201" spans="1:9" x14ac:dyDescent="0.2">
      <c r="A201" s="11"/>
      <c r="B201" s="11"/>
      <c r="C201" s="11"/>
      <c r="D201" s="11"/>
      <c r="E201" s="11"/>
      <c r="F201" s="11"/>
      <c r="G201" s="11"/>
      <c r="I201" s="18"/>
    </row>
    <row r="202" spans="1:9" x14ac:dyDescent="0.2">
      <c r="A202" s="11"/>
      <c r="B202" s="11"/>
      <c r="C202" s="11"/>
      <c r="D202" s="11"/>
      <c r="E202" s="11"/>
      <c r="F202" s="11"/>
      <c r="G202" s="11"/>
      <c r="I202" s="18"/>
    </row>
    <row r="203" spans="1:9" x14ac:dyDescent="0.2">
      <c r="A203" s="11"/>
      <c r="B203" s="11"/>
      <c r="C203" s="11"/>
      <c r="D203" s="11"/>
      <c r="E203" s="11"/>
      <c r="F203" s="11"/>
      <c r="G203" s="11"/>
      <c r="I203" s="18"/>
    </row>
    <row r="204" spans="1:9" x14ac:dyDescent="0.2">
      <c r="A204" s="11"/>
      <c r="B204" s="11"/>
      <c r="C204" s="11"/>
      <c r="D204" s="11"/>
      <c r="E204" s="11"/>
      <c r="F204" s="11"/>
      <c r="G204" s="11"/>
      <c r="I204" s="18"/>
    </row>
    <row r="205" spans="1:9" x14ac:dyDescent="0.2">
      <c r="A205" s="11"/>
      <c r="B205" s="11"/>
      <c r="C205" s="11"/>
      <c r="D205" s="11"/>
      <c r="E205" s="11"/>
      <c r="F205" s="11"/>
      <c r="G205" s="11"/>
      <c r="I205" s="18"/>
    </row>
    <row r="206" spans="1:9" x14ac:dyDescent="0.2">
      <c r="A206" s="11"/>
      <c r="B206" s="11"/>
      <c r="C206" s="11"/>
      <c r="D206" s="11"/>
      <c r="E206" s="11"/>
      <c r="F206" s="11"/>
      <c r="G206" s="11"/>
      <c r="I206" s="18"/>
    </row>
    <row r="207" spans="1:9" x14ac:dyDescent="0.2">
      <c r="A207" s="11"/>
      <c r="B207" s="11"/>
      <c r="C207" s="11"/>
      <c r="D207" s="11"/>
      <c r="E207" s="11"/>
      <c r="F207" s="11"/>
      <c r="G207" s="11"/>
      <c r="I207" s="18"/>
    </row>
    <row r="208" spans="1:9" x14ac:dyDescent="0.2">
      <c r="A208" s="11"/>
      <c r="B208" s="11"/>
      <c r="C208" s="11"/>
      <c r="D208" s="11"/>
      <c r="E208" s="11"/>
      <c r="F208" s="11"/>
      <c r="G208" s="11"/>
      <c r="I208" s="18"/>
    </row>
    <row r="209" spans="1:9" x14ac:dyDescent="0.2">
      <c r="A209" s="11"/>
      <c r="B209" s="11"/>
      <c r="C209" s="11"/>
      <c r="D209" s="11"/>
      <c r="E209" s="11"/>
      <c r="F209" s="11"/>
      <c r="G209" s="11"/>
      <c r="I209" s="18"/>
    </row>
    <row r="210" spans="1:9" x14ac:dyDescent="0.2">
      <c r="A210" s="11"/>
      <c r="B210" s="11"/>
      <c r="C210" s="11"/>
      <c r="D210" s="11"/>
      <c r="E210" s="11"/>
      <c r="F210" s="11"/>
      <c r="G210" s="11"/>
      <c r="I210" s="18"/>
    </row>
    <row r="211" spans="1:9" x14ac:dyDescent="0.2">
      <c r="A211" s="11"/>
      <c r="B211" s="11"/>
      <c r="C211" s="11"/>
      <c r="D211" s="11"/>
      <c r="E211" s="11"/>
      <c r="F211" s="11"/>
      <c r="G211" s="11"/>
      <c r="I211" s="18"/>
    </row>
    <row r="212" spans="1:9" x14ac:dyDescent="0.2">
      <c r="A212" s="11"/>
      <c r="B212" s="11"/>
      <c r="C212" s="11"/>
      <c r="D212" s="11"/>
      <c r="E212" s="11"/>
      <c r="F212" s="11"/>
      <c r="G212" s="11"/>
      <c r="I212" s="18"/>
    </row>
    <row r="213" spans="1:9" x14ac:dyDescent="0.2">
      <c r="A213" s="11"/>
      <c r="B213" s="11"/>
      <c r="C213" s="11"/>
      <c r="D213" s="11"/>
      <c r="E213" s="11"/>
      <c r="F213" s="11"/>
      <c r="G213" s="11"/>
      <c r="I213" s="18"/>
    </row>
    <row r="214" spans="1:9" x14ac:dyDescent="0.2">
      <c r="A214" s="11"/>
      <c r="B214" s="11"/>
      <c r="C214" s="11"/>
      <c r="D214" s="11"/>
      <c r="E214" s="11"/>
      <c r="F214" s="11"/>
      <c r="G214" s="11"/>
      <c r="I214" s="18"/>
    </row>
    <row r="215" spans="1:9" x14ac:dyDescent="0.2">
      <c r="A215" s="11"/>
      <c r="B215" s="11"/>
      <c r="C215" s="11"/>
      <c r="D215" s="11"/>
      <c r="E215" s="11"/>
      <c r="F215" s="11"/>
      <c r="G215" s="11"/>
      <c r="I215" s="18"/>
    </row>
    <row r="216" spans="1:9" x14ac:dyDescent="0.2">
      <c r="A216" s="11"/>
      <c r="B216" s="11"/>
      <c r="C216" s="11"/>
      <c r="D216" s="11"/>
      <c r="E216" s="11"/>
      <c r="F216" s="11"/>
      <c r="G216" s="11"/>
    </row>
    <row r="217" spans="1:9" x14ac:dyDescent="0.2">
      <c r="A217" s="11"/>
      <c r="B217" s="11"/>
      <c r="C217" s="11"/>
      <c r="D217" s="11"/>
      <c r="E217" s="11"/>
      <c r="F217" s="11"/>
      <c r="G217" s="11"/>
    </row>
    <row r="218" spans="1:9" x14ac:dyDescent="0.2">
      <c r="A218" s="11"/>
      <c r="B218" s="11"/>
      <c r="C218" s="11"/>
      <c r="D218" s="11"/>
      <c r="E218" s="11"/>
      <c r="F218" s="11"/>
      <c r="G218" s="11"/>
    </row>
    <row r="219" spans="1:9" x14ac:dyDescent="0.2">
      <c r="A219" s="11"/>
      <c r="B219" s="11"/>
      <c r="C219" s="11"/>
      <c r="D219" s="11"/>
      <c r="E219" s="11"/>
      <c r="F219" s="11"/>
      <c r="G219" s="11"/>
    </row>
    <row r="220" spans="1:9" x14ac:dyDescent="0.2">
      <c r="A220" s="11"/>
      <c r="B220" s="11"/>
      <c r="C220" s="11"/>
      <c r="D220" s="11"/>
      <c r="E220" s="11"/>
      <c r="F220" s="11"/>
      <c r="G220" s="11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E234" s="11"/>
      <c r="F234" s="11"/>
      <c r="G234" s="11"/>
    </row>
    <row r="235" spans="1:7" x14ac:dyDescent="0.2">
      <c r="A235" s="11"/>
      <c r="B235" s="11"/>
      <c r="C235" s="11"/>
      <c r="D235" s="11"/>
      <c r="E235" s="11"/>
      <c r="F235" s="11"/>
      <c r="G235" s="11"/>
    </row>
    <row r="236" spans="1:7" x14ac:dyDescent="0.2">
      <c r="A236" s="11"/>
      <c r="B236" s="11"/>
      <c r="C236" s="11"/>
      <c r="D236" s="11"/>
      <c r="E236" s="11"/>
      <c r="F236" s="11"/>
      <c r="G236" s="11"/>
    </row>
    <row r="237" spans="1:7" x14ac:dyDescent="0.2">
      <c r="A237" s="11"/>
      <c r="B237" s="11"/>
      <c r="C237" s="11"/>
      <c r="D237" s="11"/>
      <c r="E237" s="11"/>
      <c r="F237" s="11"/>
      <c r="G237" s="11"/>
    </row>
    <row r="238" spans="1:7" x14ac:dyDescent="0.2">
      <c r="A238" s="11"/>
      <c r="B238" s="11"/>
      <c r="C238" s="11"/>
      <c r="D238" s="11"/>
      <c r="F238" s="11"/>
      <c r="G238" s="11"/>
    </row>
    <row r="239" spans="1:7" x14ac:dyDescent="0.2">
      <c r="A239" s="11"/>
      <c r="B239" s="11"/>
      <c r="C239" s="11"/>
      <c r="D239" s="11"/>
      <c r="F239" s="11"/>
      <c r="G239" s="11"/>
    </row>
    <row r="240" spans="1:7" x14ac:dyDescent="0.2">
      <c r="A240" s="11"/>
      <c r="B240" s="11"/>
      <c r="C240" s="11"/>
      <c r="D240" s="11"/>
      <c r="F240" s="11"/>
      <c r="G240" s="11"/>
    </row>
    <row r="241" spans="1:7" x14ac:dyDescent="0.2">
      <c r="A241" s="11"/>
      <c r="B241" s="11"/>
      <c r="C241" s="11"/>
      <c r="D241" s="11"/>
      <c r="F241" s="11"/>
      <c r="G241" s="11"/>
    </row>
    <row r="242" spans="1:7" x14ac:dyDescent="0.2">
      <c r="A242" s="11"/>
      <c r="B242" s="11"/>
      <c r="C242" s="11"/>
      <c r="D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F248" s="11"/>
      <c r="G248" s="11"/>
    </row>
    <row r="249" spans="1:7" x14ac:dyDescent="0.2">
      <c r="A249" s="11"/>
      <c r="B249" s="11"/>
      <c r="C249" s="11"/>
      <c r="D249" s="11"/>
      <c r="F249" s="11"/>
      <c r="G249" s="11"/>
    </row>
    <row r="250" spans="1:7" x14ac:dyDescent="0.2">
      <c r="A250" s="11"/>
      <c r="B250" s="11"/>
      <c r="C250" s="11"/>
      <c r="D250" s="11"/>
      <c r="F250" s="11"/>
      <c r="G250" s="11"/>
    </row>
    <row r="251" spans="1:7" x14ac:dyDescent="0.2">
      <c r="A251" s="11"/>
      <c r="B251" s="11"/>
      <c r="C251" s="11"/>
      <c r="D251" s="11"/>
      <c r="F251" s="11"/>
      <c r="G251" s="11"/>
    </row>
    <row r="252" spans="1:7" x14ac:dyDescent="0.2">
      <c r="A252" s="11"/>
      <c r="B252" s="11"/>
      <c r="C252" s="11"/>
      <c r="D252" s="11"/>
      <c r="G252" s="11"/>
    </row>
    <row r="253" spans="1:7" x14ac:dyDescent="0.2">
      <c r="A253" s="11"/>
      <c r="B253" s="11"/>
      <c r="C253" s="11"/>
      <c r="D253" s="11"/>
      <c r="G253" s="11"/>
    </row>
    <row r="254" spans="1:7" x14ac:dyDescent="0.2">
      <c r="A254" s="11"/>
      <c r="B254" s="11"/>
      <c r="C254" s="11"/>
      <c r="D254" s="11"/>
      <c r="G254" s="11"/>
    </row>
    <row r="255" spans="1:7" x14ac:dyDescent="0.2">
      <c r="A255" s="11"/>
      <c r="B255" s="11"/>
      <c r="C255" s="11"/>
      <c r="D255" s="11"/>
      <c r="G255" s="11"/>
    </row>
    <row r="256" spans="1:7" x14ac:dyDescent="0.2">
      <c r="A256" s="11"/>
      <c r="B256" s="11"/>
      <c r="C256" s="11"/>
      <c r="D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A310" s="11"/>
      <c r="B310" s="11"/>
      <c r="C310" s="11"/>
      <c r="D310" s="11"/>
      <c r="G310" s="11"/>
    </row>
    <row r="311" spans="1:7" x14ac:dyDescent="0.2">
      <c r="A311" s="11"/>
      <c r="B311" s="11"/>
      <c r="C311" s="11"/>
      <c r="D311" s="11"/>
      <c r="G311" s="11"/>
    </row>
    <row r="312" spans="1:7" x14ac:dyDescent="0.2">
      <c r="A312" s="11"/>
      <c r="B312" s="11"/>
      <c r="C312" s="11"/>
      <c r="D312" s="11"/>
      <c r="G312" s="11"/>
    </row>
    <row r="313" spans="1:7" x14ac:dyDescent="0.2">
      <c r="A313" s="11"/>
      <c r="B313" s="11"/>
      <c r="C313" s="11"/>
      <c r="D313" s="11"/>
      <c r="G313" s="11"/>
    </row>
    <row r="314" spans="1:7" x14ac:dyDescent="0.2">
      <c r="B314" s="11"/>
      <c r="C314" s="11"/>
      <c r="D314" s="11"/>
      <c r="G314" s="11"/>
    </row>
    <row r="315" spans="1:7" x14ac:dyDescent="0.2">
      <c r="B315" s="11"/>
      <c r="C315" s="11"/>
      <c r="D315" s="11"/>
      <c r="G315" s="11"/>
    </row>
    <row r="316" spans="1:7" x14ac:dyDescent="0.2">
      <c r="B316" s="11"/>
      <c r="C316" s="11"/>
      <c r="D316" s="11"/>
      <c r="G316" s="11"/>
    </row>
    <row r="317" spans="1:7" x14ac:dyDescent="0.2">
      <c r="B317" s="11"/>
      <c r="C317" s="11"/>
      <c r="D317" s="11"/>
      <c r="G317" s="11"/>
    </row>
    <row r="318" spans="1:7" x14ac:dyDescent="0.2"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D320" s="11"/>
      <c r="G320" s="11"/>
    </row>
    <row r="321" spans="2:7" x14ac:dyDescent="0.2">
      <c r="B321" s="11"/>
      <c r="C321" s="11"/>
      <c r="D321" s="11"/>
      <c r="G321" s="11"/>
    </row>
    <row r="322" spans="2:7" x14ac:dyDescent="0.2">
      <c r="B322" s="11"/>
      <c r="C322" s="11"/>
      <c r="D322" s="11"/>
      <c r="G322" s="11"/>
    </row>
    <row r="323" spans="2:7" x14ac:dyDescent="0.2">
      <c r="B323" s="11"/>
      <c r="C323" s="11"/>
      <c r="D323" s="11"/>
      <c r="G323" s="11"/>
    </row>
    <row r="324" spans="2:7" x14ac:dyDescent="0.2">
      <c r="B324" s="11"/>
      <c r="C324" s="11"/>
      <c r="D324" s="11"/>
      <c r="G324" s="11"/>
    </row>
    <row r="325" spans="2:7" x14ac:dyDescent="0.2">
      <c r="B325" s="11"/>
      <c r="C325" s="11"/>
      <c r="G325" s="11"/>
    </row>
    <row r="326" spans="2:7" x14ac:dyDescent="0.2">
      <c r="B326" s="11"/>
      <c r="C326" s="11"/>
      <c r="G326" s="11"/>
    </row>
    <row r="327" spans="2:7" x14ac:dyDescent="0.2">
      <c r="B327" s="11"/>
      <c r="C327" s="11"/>
      <c r="G327" s="11"/>
    </row>
    <row r="328" spans="2:7" x14ac:dyDescent="0.2">
      <c r="B328" s="11"/>
      <c r="C328" s="11"/>
      <c r="G328" s="11"/>
    </row>
    <row r="329" spans="2:7" x14ac:dyDescent="0.2">
      <c r="B329" s="11"/>
      <c r="C329" s="11"/>
      <c r="G329" s="11"/>
    </row>
    <row r="330" spans="2:7" x14ac:dyDescent="0.2">
      <c r="B330" s="11"/>
      <c r="C330" s="11"/>
      <c r="G330" s="11"/>
    </row>
    <row r="331" spans="2:7" x14ac:dyDescent="0.2">
      <c r="B331" s="11"/>
      <c r="C331" s="11"/>
      <c r="G331" s="11"/>
    </row>
    <row r="332" spans="2:7" x14ac:dyDescent="0.2">
      <c r="B332" s="11"/>
      <c r="C332" s="11"/>
      <c r="G332" s="11"/>
    </row>
    <row r="333" spans="2:7" x14ac:dyDescent="0.2">
      <c r="B333" s="11"/>
      <c r="C333" s="11"/>
      <c r="G333" s="11"/>
    </row>
    <row r="334" spans="2:7" x14ac:dyDescent="0.2">
      <c r="B334" s="11"/>
      <c r="C334" s="11"/>
      <c r="G334" s="11"/>
    </row>
    <row r="335" spans="2:7" x14ac:dyDescent="0.2">
      <c r="B335" s="11"/>
      <c r="C335" s="11"/>
    </row>
    <row r="336" spans="2:7" x14ac:dyDescent="0.2">
      <c r="B336" s="11"/>
      <c r="C336" s="11"/>
    </row>
    <row r="337" spans="2:3" x14ac:dyDescent="0.2">
      <c r="B337" s="11"/>
      <c r="C337" s="11"/>
    </row>
    <row r="338" spans="2:3" x14ac:dyDescent="0.2">
      <c r="B338" s="11"/>
      <c r="C338" s="11"/>
    </row>
    <row r="339" spans="2:3" x14ac:dyDescent="0.2">
      <c r="B339" s="11"/>
      <c r="C339" s="11"/>
    </row>
    <row r="340" spans="2:3" x14ac:dyDescent="0.2">
      <c r="B340" s="11"/>
      <c r="C340" s="11"/>
    </row>
    <row r="341" spans="2:3" x14ac:dyDescent="0.2">
      <c r="B341" s="11"/>
      <c r="C341" s="11"/>
    </row>
    <row r="342" spans="2:3" x14ac:dyDescent="0.2">
      <c r="B342" s="11"/>
      <c r="C342" s="11"/>
    </row>
    <row r="343" spans="2:3" x14ac:dyDescent="0.2">
      <c r="B343" s="11"/>
      <c r="C343" s="11"/>
    </row>
    <row r="344" spans="2:3" x14ac:dyDescent="0.2">
      <c r="B344" s="11"/>
      <c r="C344" s="11"/>
    </row>
    <row r="345" spans="2:3" x14ac:dyDescent="0.2">
      <c r="B345" s="11"/>
      <c r="C345" s="11"/>
    </row>
    <row r="346" spans="2:3" x14ac:dyDescent="0.2">
      <c r="B346" s="11"/>
      <c r="C346" s="11"/>
    </row>
    <row r="347" spans="2:3" x14ac:dyDescent="0.2">
      <c r="B347" s="11"/>
      <c r="C347" s="11"/>
    </row>
    <row r="348" spans="2:3" x14ac:dyDescent="0.2">
      <c r="B348" s="11"/>
      <c r="C348" s="11"/>
    </row>
    <row r="349" spans="2:3" x14ac:dyDescent="0.2">
      <c r="B349" s="11"/>
      <c r="C349" s="11"/>
    </row>
    <row r="350" spans="2:3" x14ac:dyDescent="0.2">
      <c r="B350" s="11"/>
      <c r="C350" s="11"/>
    </row>
    <row r="351" spans="2:3" x14ac:dyDescent="0.2">
      <c r="B351" s="11"/>
      <c r="C351" s="11"/>
    </row>
    <row r="352" spans="2:3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B534" s="11"/>
      <c r="C534" s="11"/>
    </row>
    <row r="535" spans="2:3" x14ac:dyDescent="0.2">
      <c r="B535" s="11"/>
      <c r="C535" s="11"/>
    </row>
    <row r="536" spans="2:3" x14ac:dyDescent="0.2">
      <c r="B536" s="11"/>
      <c r="C536" s="11"/>
    </row>
    <row r="537" spans="2:3" x14ac:dyDescent="0.2">
      <c r="B537" s="11"/>
      <c r="C537" s="11"/>
    </row>
    <row r="538" spans="2:3" x14ac:dyDescent="0.2">
      <c r="C538" s="11"/>
    </row>
    <row r="539" spans="2:3" x14ac:dyDescent="0.2">
      <c r="C539" s="11"/>
    </row>
    <row r="540" spans="2:3" x14ac:dyDescent="0.2">
      <c r="C540" s="11"/>
    </row>
    <row r="541" spans="2:3" x14ac:dyDescent="0.2">
      <c r="C541" s="11"/>
    </row>
    <row r="542" spans="2:3" x14ac:dyDescent="0.2"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  <row r="1110" spans="3:3" x14ac:dyDescent="0.2">
      <c r="C1110" s="11"/>
    </row>
    <row r="1111" spans="3:3" x14ac:dyDescent="0.2">
      <c r="C1111" s="11"/>
    </row>
    <row r="1112" spans="3:3" x14ac:dyDescent="0.2">
      <c r="C1112" s="11"/>
    </row>
    <row r="1113" spans="3:3" x14ac:dyDescent="0.2">
      <c r="C1113" s="11"/>
    </row>
  </sheetData>
  <mergeCells count="11">
    <mergeCell ref="K1:L1"/>
    <mergeCell ref="K2:L2"/>
    <mergeCell ref="K3:L3"/>
    <mergeCell ref="A9:L9"/>
    <mergeCell ref="A11:H11"/>
    <mergeCell ref="I11:I12"/>
    <mergeCell ref="J11:L11"/>
    <mergeCell ref="K5:L5"/>
    <mergeCell ref="K8:L8"/>
    <mergeCell ref="K6:L6"/>
    <mergeCell ref="K7:L7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2024-09-23T06:36:40Z</cp:lastPrinted>
  <dcterms:created xsi:type="dcterms:W3CDTF">2006-10-13T06:58:49Z</dcterms:created>
  <dcterms:modified xsi:type="dcterms:W3CDTF">2024-12-18T05:10:33Z</dcterms:modified>
</cp:coreProperties>
</file>