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новый , будет на февраль актуальный\"/>
    </mc:Choice>
  </mc:AlternateContent>
  <bookViews>
    <workbookView xWindow="0" yWindow="60" windowWidth="16380" windowHeight="8130"/>
  </bookViews>
  <sheets>
    <sheet name="приложение 4" sheetId="4" r:id="rId1"/>
  </sheets>
  <definedNames>
    <definedName name="_xlnm._FilterDatabase" localSheetId="0" hidden="1">'приложение 4'!$A$20:$BD$106</definedName>
    <definedName name="_xlnm.Print_Titles" localSheetId="0">'приложение 4'!$A:$L,'приложение 4'!$20:$20</definedName>
    <definedName name="_xlnm.Print_Area" localSheetId="0">'приложение 4'!$A$1:$S$106</definedName>
  </definedNames>
  <calcPr calcId="152511"/>
</workbook>
</file>

<file path=xl/calcChain.xml><?xml version="1.0" encoding="utf-8"?>
<calcChain xmlns="http://schemas.openxmlformats.org/spreadsheetml/2006/main">
  <c r="K62" i="4" l="1"/>
  <c r="K89" i="4"/>
  <c r="P97" i="4" l="1"/>
  <c r="M97" i="4"/>
  <c r="J97" i="4"/>
  <c r="R96" i="4"/>
  <c r="Q96" i="4"/>
  <c r="O96" i="4"/>
  <c r="O95" i="4" s="1"/>
  <c r="N96" i="4"/>
  <c r="N95" i="4" s="1"/>
  <c r="J96" i="4"/>
  <c r="R95" i="4"/>
  <c r="P94" i="4"/>
  <c r="M94" i="4"/>
  <c r="J94" i="4"/>
  <c r="R93" i="4"/>
  <c r="Q93" i="4"/>
  <c r="Q92" i="4" s="1"/>
  <c r="O93" i="4"/>
  <c r="O92" i="4" s="1"/>
  <c r="N93" i="4"/>
  <c r="J93" i="4"/>
  <c r="J92" i="4"/>
  <c r="P93" i="4" l="1"/>
  <c r="M93" i="4"/>
  <c r="M95" i="4"/>
  <c r="P96" i="4"/>
  <c r="M96" i="4"/>
  <c r="N92" i="4"/>
  <c r="R92" i="4"/>
  <c r="Q95" i="4"/>
  <c r="P95" i="4" s="1"/>
  <c r="K76" i="4"/>
  <c r="K60" i="4"/>
  <c r="P92" i="4" l="1"/>
  <c r="M92" i="4"/>
  <c r="Q60" i="4"/>
  <c r="N60" i="4"/>
  <c r="P26" i="4" l="1"/>
  <c r="M26" i="4"/>
  <c r="J26" i="4"/>
  <c r="P89" i="4"/>
  <c r="M89" i="4"/>
  <c r="J89" i="4"/>
  <c r="P86" i="4" l="1"/>
  <c r="M86" i="4"/>
  <c r="J86" i="4"/>
  <c r="R85" i="4"/>
  <c r="R84" i="4" s="1"/>
  <c r="Q85" i="4"/>
  <c r="O85" i="4"/>
  <c r="N85" i="4"/>
  <c r="N84" i="4" s="1"/>
  <c r="L85" i="4"/>
  <c r="L84" i="4" s="1"/>
  <c r="K85" i="4"/>
  <c r="P85" i="4" l="1"/>
  <c r="Q84" i="4"/>
  <c r="P84" i="4" s="1"/>
  <c r="M85" i="4"/>
  <c r="J85" i="4"/>
  <c r="K84" i="4"/>
  <c r="J84" i="4" s="1"/>
  <c r="O84" i="4"/>
  <c r="M84" i="4" s="1"/>
  <c r="P70" i="4"/>
  <c r="M70" i="4"/>
  <c r="J70" i="4"/>
  <c r="R69" i="4"/>
  <c r="R68" i="4" s="1"/>
  <c r="Q69" i="4"/>
  <c r="O69" i="4"/>
  <c r="O68" i="4" s="1"/>
  <c r="N69" i="4"/>
  <c r="N68" i="4" s="1"/>
  <c r="L69" i="4"/>
  <c r="L68" i="4" s="1"/>
  <c r="K69" i="4"/>
  <c r="P69" i="4" l="1"/>
  <c r="M68" i="4"/>
  <c r="J69" i="4"/>
  <c r="M69" i="4"/>
  <c r="K68" i="4"/>
  <c r="J68" i="4" s="1"/>
  <c r="Q68" i="4"/>
  <c r="P68" i="4" s="1"/>
  <c r="P50" i="4"/>
  <c r="M50" i="4"/>
  <c r="J50" i="4"/>
  <c r="R49" i="4"/>
  <c r="R48" i="4" s="1"/>
  <c r="R47" i="4" s="1"/>
  <c r="Q49" i="4"/>
  <c r="O49" i="4"/>
  <c r="N49" i="4"/>
  <c r="N48" i="4" s="1"/>
  <c r="L49" i="4"/>
  <c r="L48" i="4" s="1"/>
  <c r="L47" i="4" s="1"/>
  <c r="K49" i="4"/>
  <c r="O48" i="4"/>
  <c r="O47" i="4" s="1"/>
  <c r="R24" i="4"/>
  <c r="O24" i="4"/>
  <c r="L24" i="4"/>
  <c r="M48" i="4" l="1"/>
  <c r="M49" i="4"/>
  <c r="J49" i="4"/>
  <c r="P49" i="4"/>
  <c r="Q48" i="4"/>
  <c r="N47" i="4"/>
  <c r="M47" i="4" s="1"/>
  <c r="K48" i="4"/>
  <c r="P48" i="4" l="1"/>
  <c r="Q47" i="4"/>
  <c r="P47" i="4" s="1"/>
  <c r="J48" i="4"/>
  <c r="K47" i="4"/>
  <c r="J47" i="4" s="1"/>
  <c r="P81" i="4" l="1"/>
  <c r="M81" i="4"/>
  <c r="J81" i="4"/>
  <c r="P64" i="4"/>
  <c r="M64" i="4"/>
  <c r="J64" i="4"/>
  <c r="P62" i="4"/>
  <c r="M62" i="4"/>
  <c r="J62" i="4"/>
  <c r="P60" i="4"/>
  <c r="M60" i="4"/>
  <c r="J60" i="4"/>
  <c r="P57" i="4"/>
  <c r="M57" i="4"/>
  <c r="J57" i="4"/>
  <c r="P55" i="4"/>
  <c r="M55" i="4"/>
  <c r="J55" i="4"/>
  <c r="P46" i="4"/>
  <c r="M46" i="4"/>
  <c r="J46" i="4"/>
  <c r="P42" i="4"/>
  <c r="M42" i="4"/>
  <c r="J42" i="4"/>
  <c r="P38" i="4"/>
  <c r="M38" i="4"/>
  <c r="J38" i="4"/>
  <c r="R28" i="4" l="1"/>
  <c r="R27" i="4" s="1"/>
  <c r="O28" i="4"/>
  <c r="L28" i="4"/>
  <c r="L27" i="4" s="1"/>
  <c r="P30" i="4"/>
  <c r="M30" i="4"/>
  <c r="K29" i="4"/>
  <c r="K28" i="4" s="1"/>
  <c r="K27" i="4" s="1"/>
  <c r="J30" i="4"/>
  <c r="Q29" i="4"/>
  <c r="P29" i="4" s="1"/>
  <c r="N29" i="4"/>
  <c r="N28" i="4" s="1"/>
  <c r="N27" i="4" s="1"/>
  <c r="M29" i="4" l="1"/>
  <c r="Q28" i="4"/>
  <c r="P28" i="4" s="1"/>
  <c r="M28" i="4"/>
  <c r="O27" i="4"/>
  <c r="M27" i="4" s="1"/>
  <c r="J29" i="4"/>
  <c r="Q27" i="4" l="1"/>
  <c r="P27" i="4" s="1"/>
  <c r="J28" i="4"/>
  <c r="J27" i="4"/>
  <c r="P67" i="4"/>
  <c r="M67" i="4"/>
  <c r="J67" i="4"/>
  <c r="P73" i="4"/>
  <c r="M73" i="4"/>
  <c r="J73" i="4"/>
  <c r="P78" i="4"/>
  <c r="M78" i="4"/>
  <c r="J78" i="4"/>
  <c r="M76" i="4" l="1"/>
  <c r="J76" i="4"/>
  <c r="P76" i="4"/>
  <c r="Q100" i="4" l="1"/>
  <c r="Q99" i="4" s="1"/>
  <c r="M101" i="4"/>
  <c r="J101" i="4"/>
  <c r="R100" i="4"/>
  <c r="R99" i="4" s="1"/>
  <c r="R98" i="4" s="1"/>
  <c r="R91" i="4" s="1"/>
  <c r="O100" i="4"/>
  <c r="O99" i="4" s="1"/>
  <c r="O98" i="4" s="1"/>
  <c r="O91" i="4" s="1"/>
  <c r="N100" i="4"/>
  <c r="L100" i="4"/>
  <c r="L99" i="4" s="1"/>
  <c r="L98" i="4" s="1"/>
  <c r="K100" i="4"/>
  <c r="K99" i="4" s="1"/>
  <c r="R56" i="4"/>
  <c r="Q56" i="4"/>
  <c r="O56" i="4"/>
  <c r="N56" i="4"/>
  <c r="L56" i="4"/>
  <c r="K56" i="4"/>
  <c r="P101" i="4" l="1"/>
  <c r="P56" i="4"/>
  <c r="M100" i="4"/>
  <c r="M56" i="4"/>
  <c r="J99" i="4"/>
  <c r="P100" i="4"/>
  <c r="P99" i="4"/>
  <c r="J100" i="4"/>
  <c r="Q98" i="4"/>
  <c r="Q91" i="4" s="1"/>
  <c r="P91" i="4" s="1"/>
  <c r="K98" i="4"/>
  <c r="N99" i="4"/>
  <c r="J56" i="4"/>
  <c r="P98" i="4" l="1"/>
  <c r="J98" i="4"/>
  <c r="M99" i="4"/>
  <c r="N98" i="4"/>
  <c r="N91" i="4" s="1"/>
  <c r="M91" i="4" s="1"/>
  <c r="M98" i="4" l="1"/>
  <c r="P105" i="4"/>
  <c r="M105" i="4"/>
  <c r="J105" i="4"/>
  <c r="R104" i="4"/>
  <c r="R103" i="4" s="1"/>
  <c r="R102" i="4" s="1"/>
  <c r="R90" i="4" s="1"/>
  <c r="Q104" i="4"/>
  <c r="Q103" i="4" s="1"/>
  <c r="Q102" i="4" s="1"/>
  <c r="Q90" i="4" s="1"/>
  <c r="O104" i="4"/>
  <c r="O103" i="4" s="1"/>
  <c r="O102" i="4" s="1"/>
  <c r="O90" i="4" s="1"/>
  <c r="N104" i="4"/>
  <c r="L104" i="4"/>
  <c r="L103" i="4" s="1"/>
  <c r="L102" i="4" s="1"/>
  <c r="L90" i="4" s="1"/>
  <c r="K104" i="4"/>
  <c r="R88" i="4"/>
  <c r="R87" i="4" s="1"/>
  <c r="R83" i="4" s="1"/>
  <c r="Q88" i="4"/>
  <c r="O88" i="4"/>
  <c r="O87" i="4" s="1"/>
  <c r="O83" i="4" s="1"/>
  <c r="N88" i="4"/>
  <c r="L88" i="4"/>
  <c r="L87" i="4" s="1"/>
  <c r="L83" i="4" s="1"/>
  <c r="K88" i="4"/>
  <c r="R80" i="4"/>
  <c r="R79" i="4" s="1"/>
  <c r="Q80" i="4"/>
  <c r="Q79" i="4" s="1"/>
  <c r="O80" i="4"/>
  <c r="O79" i="4" s="1"/>
  <c r="N80" i="4"/>
  <c r="N79" i="4" s="1"/>
  <c r="L80" i="4"/>
  <c r="L79" i="4" s="1"/>
  <c r="K80" i="4"/>
  <c r="K79" i="4" s="1"/>
  <c r="R77" i="4"/>
  <c r="Q77" i="4"/>
  <c r="O77" i="4"/>
  <c r="N77" i="4"/>
  <c r="L77" i="4"/>
  <c r="K77" i="4"/>
  <c r="R75" i="4"/>
  <c r="Q75" i="4"/>
  <c r="O75" i="4"/>
  <c r="N75" i="4"/>
  <c r="L75" i="4"/>
  <c r="K75" i="4"/>
  <c r="R72" i="4"/>
  <c r="R71" i="4" s="1"/>
  <c r="Q72" i="4"/>
  <c r="Q71" i="4" s="1"/>
  <c r="O72" i="4"/>
  <c r="O71" i="4" s="1"/>
  <c r="N72" i="4"/>
  <c r="L72" i="4"/>
  <c r="L71" i="4" s="1"/>
  <c r="K72" i="4"/>
  <c r="K71" i="4" s="1"/>
  <c r="R66" i="4"/>
  <c r="R65" i="4" s="1"/>
  <c r="Q66" i="4"/>
  <c r="O66" i="4"/>
  <c r="O65" i="4" s="1"/>
  <c r="N66" i="4"/>
  <c r="N65" i="4" s="1"/>
  <c r="L66" i="4"/>
  <c r="L65" i="4" s="1"/>
  <c r="K66" i="4"/>
  <c r="R63" i="4"/>
  <c r="Q63" i="4"/>
  <c r="O63" i="4"/>
  <c r="N63" i="4"/>
  <c r="L63" i="4"/>
  <c r="K63" i="4"/>
  <c r="R61" i="4"/>
  <c r="Q61" i="4"/>
  <c r="O61" i="4"/>
  <c r="N61" i="4"/>
  <c r="L61" i="4"/>
  <c r="K61" i="4"/>
  <c r="R59" i="4"/>
  <c r="Q59" i="4"/>
  <c r="O59" i="4"/>
  <c r="N59" i="4"/>
  <c r="L59" i="4"/>
  <c r="K59" i="4"/>
  <c r="R54" i="4"/>
  <c r="R53" i="4" s="1"/>
  <c r="Q54" i="4"/>
  <c r="Q53" i="4" s="1"/>
  <c r="O54" i="4"/>
  <c r="O53" i="4" s="1"/>
  <c r="N54" i="4"/>
  <c r="N53" i="4" s="1"/>
  <c r="L54" i="4"/>
  <c r="L53" i="4" s="1"/>
  <c r="K54" i="4"/>
  <c r="K53" i="4" s="1"/>
  <c r="R45" i="4"/>
  <c r="R44" i="4" s="1"/>
  <c r="R43" i="4" s="1"/>
  <c r="Q45" i="4"/>
  <c r="Q44" i="4" s="1"/>
  <c r="O45" i="4"/>
  <c r="O44" i="4" s="1"/>
  <c r="O43" i="4" s="1"/>
  <c r="N45" i="4"/>
  <c r="L45" i="4"/>
  <c r="L44" i="4" s="1"/>
  <c r="L43" i="4" s="1"/>
  <c r="K45" i="4"/>
  <c r="K44" i="4" s="1"/>
  <c r="R41" i="4"/>
  <c r="R40" i="4" s="1"/>
  <c r="R39" i="4" s="1"/>
  <c r="Q41" i="4"/>
  <c r="Q40" i="4" s="1"/>
  <c r="O41" i="4"/>
  <c r="O40" i="4" s="1"/>
  <c r="O39" i="4" s="1"/>
  <c r="N41" i="4"/>
  <c r="L41" i="4"/>
  <c r="L40" i="4" s="1"/>
  <c r="L39" i="4" s="1"/>
  <c r="K41" i="4"/>
  <c r="K40" i="4" s="1"/>
  <c r="R37" i="4"/>
  <c r="R36" i="4" s="1"/>
  <c r="R32" i="4" s="1"/>
  <c r="Q37" i="4"/>
  <c r="Q36" i="4" s="1"/>
  <c r="Q32" i="4" s="1"/>
  <c r="O37" i="4"/>
  <c r="O36" i="4" s="1"/>
  <c r="O32" i="4" s="1"/>
  <c r="N37" i="4"/>
  <c r="L37" i="4"/>
  <c r="L36" i="4" s="1"/>
  <c r="L32" i="4" s="1"/>
  <c r="K37" i="4"/>
  <c r="K36" i="4" s="1"/>
  <c r="K32" i="4" s="1"/>
  <c r="Q25" i="4"/>
  <c r="Q24" i="4" s="1"/>
  <c r="P24" i="4" s="1"/>
  <c r="N25" i="4"/>
  <c r="N24" i="4" s="1"/>
  <c r="M24" i="4" s="1"/>
  <c r="K25" i="4"/>
  <c r="K24" i="4" s="1"/>
  <c r="R23" i="4"/>
  <c r="R22" i="4" s="1"/>
  <c r="L23" i="4"/>
  <c r="L22" i="4" s="1"/>
  <c r="P90" i="4" l="1"/>
  <c r="P79" i="4"/>
  <c r="O74" i="4"/>
  <c r="K74" i="4"/>
  <c r="Q74" i="4"/>
  <c r="M53" i="4"/>
  <c r="M79" i="4"/>
  <c r="L74" i="4"/>
  <c r="R74" i="4"/>
  <c r="N74" i="4"/>
  <c r="P53" i="4"/>
  <c r="L31" i="4"/>
  <c r="P32" i="4"/>
  <c r="R31" i="4"/>
  <c r="O31" i="4"/>
  <c r="L82" i="4"/>
  <c r="R82" i="4"/>
  <c r="O82" i="4"/>
  <c r="J25" i="4"/>
  <c r="P102" i="4"/>
  <c r="M25" i="4"/>
  <c r="P61" i="4"/>
  <c r="J104" i="4"/>
  <c r="P80" i="4"/>
  <c r="O58" i="4"/>
  <c r="P63" i="4"/>
  <c r="J37" i="4"/>
  <c r="M104" i="4"/>
  <c r="M45" i="4"/>
  <c r="K58" i="4"/>
  <c r="Q58" i="4"/>
  <c r="K23" i="4"/>
  <c r="K22" i="4" s="1"/>
  <c r="M59" i="4"/>
  <c r="M65" i="4"/>
  <c r="M77" i="4"/>
  <c r="J36" i="4"/>
  <c r="K103" i="4"/>
  <c r="J40" i="4"/>
  <c r="P41" i="4"/>
  <c r="J54" i="4"/>
  <c r="P54" i="4"/>
  <c r="R58" i="4"/>
  <c r="M63" i="4"/>
  <c r="J72" i="4"/>
  <c r="P77" i="4"/>
  <c r="M88" i="4"/>
  <c r="P25" i="4"/>
  <c r="M54" i="4"/>
  <c r="M61" i="4"/>
  <c r="J71" i="4"/>
  <c r="M72" i="4"/>
  <c r="J75" i="4"/>
  <c r="P75" i="4"/>
  <c r="J79" i="4"/>
  <c r="J88" i="4"/>
  <c r="J61" i="4"/>
  <c r="P59" i="4"/>
  <c r="M41" i="4"/>
  <c r="J44" i="4"/>
  <c r="L58" i="4"/>
  <c r="L52" i="4" s="1"/>
  <c r="J63" i="4"/>
  <c r="J66" i="4"/>
  <c r="P66" i="4"/>
  <c r="M80" i="4"/>
  <c r="P88" i="4"/>
  <c r="J77" i="4"/>
  <c r="N87" i="4"/>
  <c r="N83" i="4" s="1"/>
  <c r="M83" i="4" s="1"/>
  <c r="J45" i="4"/>
  <c r="M75" i="4"/>
  <c r="O23" i="4"/>
  <c r="O22" i="4" s="1"/>
  <c r="P40" i="4"/>
  <c r="P44" i="4"/>
  <c r="P36" i="4"/>
  <c r="P71" i="4"/>
  <c r="P103" i="4"/>
  <c r="Q23" i="4"/>
  <c r="Q22" i="4" s="1"/>
  <c r="P22" i="4" s="1"/>
  <c r="M37" i="4"/>
  <c r="N36" i="4"/>
  <c r="N32" i="4" s="1"/>
  <c r="K39" i="4"/>
  <c r="J39" i="4" s="1"/>
  <c r="N40" i="4"/>
  <c r="Q43" i="4"/>
  <c r="P43" i="4" s="1"/>
  <c r="J53" i="4"/>
  <c r="N58" i="4"/>
  <c r="Q65" i="4"/>
  <c r="P65" i="4" s="1"/>
  <c r="K87" i="4"/>
  <c r="K83" i="4" s="1"/>
  <c r="P37" i="4"/>
  <c r="J41" i="4"/>
  <c r="P45" i="4"/>
  <c r="J59" i="4"/>
  <c r="M66" i="4"/>
  <c r="P72" i="4"/>
  <c r="J80" i="4"/>
  <c r="P104" i="4"/>
  <c r="Q39" i="4"/>
  <c r="K43" i="4"/>
  <c r="J43" i="4" s="1"/>
  <c r="N44" i="4"/>
  <c r="K65" i="4"/>
  <c r="J65" i="4" s="1"/>
  <c r="N71" i="4"/>
  <c r="M71" i="4" s="1"/>
  <c r="Q87" i="4"/>
  <c r="Q83" i="4" s="1"/>
  <c r="P83" i="4" s="1"/>
  <c r="N103" i="4"/>
  <c r="N102" i="4" s="1"/>
  <c r="N90" i="4" s="1"/>
  <c r="M90" i="4" s="1"/>
  <c r="K31" i="4" l="1"/>
  <c r="O52" i="4"/>
  <c r="O51" i="4" s="1"/>
  <c r="R52" i="4"/>
  <c r="R51" i="4" s="1"/>
  <c r="N52" i="4"/>
  <c r="Q52" i="4"/>
  <c r="M74" i="4"/>
  <c r="K52" i="4"/>
  <c r="P74" i="4"/>
  <c r="L51" i="4"/>
  <c r="L21" i="4" s="1"/>
  <c r="L106" i="4" s="1"/>
  <c r="Q31" i="4"/>
  <c r="P31" i="4" s="1"/>
  <c r="M32" i="4"/>
  <c r="J31" i="4"/>
  <c r="M87" i="4"/>
  <c r="M58" i="4"/>
  <c r="N23" i="4"/>
  <c r="N22" i="4" s="1"/>
  <c r="M22" i="4" s="1"/>
  <c r="J58" i="4"/>
  <c r="J103" i="4"/>
  <c r="K102" i="4"/>
  <c r="K90" i="4" s="1"/>
  <c r="M102" i="4"/>
  <c r="J74" i="4"/>
  <c r="P58" i="4"/>
  <c r="J24" i="4"/>
  <c r="M44" i="4"/>
  <c r="N43" i="4"/>
  <c r="M43" i="4" s="1"/>
  <c r="M40" i="4"/>
  <c r="N39" i="4"/>
  <c r="M39" i="4" s="1"/>
  <c r="P23" i="4"/>
  <c r="J23" i="4"/>
  <c r="M103" i="4"/>
  <c r="P39" i="4"/>
  <c r="M36" i="4"/>
  <c r="J32" i="4"/>
  <c r="J87" i="4"/>
  <c r="P87" i="4"/>
  <c r="M52" i="4" l="1"/>
  <c r="P52" i="4"/>
  <c r="N31" i="4"/>
  <c r="M31" i="4" s="1"/>
  <c r="M23" i="4"/>
  <c r="J102" i="4"/>
  <c r="J90" i="4"/>
  <c r="N82" i="4"/>
  <c r="M82" i="4" s="1"/>
  <c r="R21" i="4"/>
  <c r="R106" i="4" s="1"/>
  <c r="Q82" i="4"/>
  <c r="P82" i="4" s="1"/>
  <c r="N51" i="4"/>
  <c r="M51" i="4" s="1"/>
  <c r="Q51" i="4"/>
  <c r="P51" i="4" s="1"/>
  <c r="J83" i="4"/>
  <c r="K82" i="4"/>
  <c r="J82" i="4" s="1"/>
  <c r="J52" i="4"/>
  <c r="K51" i="4"/>
  <c r="O21" i="4"/>
  <c r="O106" i="4" s="1"/>
  <c r="J22" i="4"/>
  <c r="J51" i="4" l="1"/>
  <c r="K21" i="4"/>
  <c r="J21" i="4" s="1"/>
  <c r="N21" i="4"/>
  <c r="Q21" i="4"/>
  <c r="K106" i="4" l="1"/>
  <c r="Q106" i="4"/>
  <c r="P21" i="4"/>
  <c r="M21" i="4"/>
  <c r="N106" i="4"/>
  <c r="M106" i="4" l="1"/>
  <c r="J106" i="4"/>
  <c r="P106" i="4"/>
  <c r="L109" i="4" l="1"/>
  <c r="Q109" i="4"/>
  <c r="P109" i="4"/>
  <c r="N109" i="4"/>
  <c r="M109" i="4"/>
  <c r="K109" i="4"/>
  <c r="J109" i="4"/>
  <c r="O109" i="4"/>
  <c r="R109" i="4"/>
</calcChain>
</file>

<file path=xl/sharedStrings.xml><?xml version="1.0" encoding="utf-8"?>
<sst xmlns="http://schemas.openxmlformats.org/spreadsheetml/2006/main" count="680" uniqueCount="109">
  <si>
    <t>РАСПРЕДЕЛЕНИЕ</t>
  </si>
  <si>
    <t>(муниципальным программам и непрограммным направлениям деятельности),</t>
  </si>
  <si>
    <t>0</t>
  </si>
  <si>
    <t>00</t>
  </si>
  <si>
    <t>01</t>
  </si>
  <si>
    <t>Сумма, рублей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</si>
  <si>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</si>
  <si>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</si>
  <si>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</si>
  <si>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</si>
  <si>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1</t>
  </si>
  <si>
    <t>Наименование кодов классификации расходов местного бюджета</t>
  </si>
  <si>
    <t>Коды классификации расходов местного бюджета</t>
  </si>
  <si>
    <t>120</t>
  </si>
  <si>
    <t xml:space="preserve">группам и подгруппам видов расходов классификации расходов бюджетов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</si>
  <si>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</si>
  <si>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</si>
  <si>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в том числе за счет</t>
  </si>
  <si>
    <t>налоговых и неналоговых доходов, поступлений нецелевого характера</t>
  </si>
  <si>
    <t>поступлений целевого характера</t>
  </si>
  <si>
    <t>000</t>
  </si>
  <si>
    <t>Расходы на выплаты персоналу казенных учреждений</t>
  </si>
  <si>
    <t>Иные закупки товаров, работ и услуг для обеспечения государственных (муниципальных) нужд</t>
  </si>
  <si>
    <t>200</t>
  </si>
  <si>
    <t>240</t>
  </si>
  <si>
    <t>110</t>
  </si>
  <si>
    <t>2</t>
  </si>
  <si>
    <t>002</t>
  </si>
  <si>
    <t>800</t>
  </si>
  <si>
    <t>850</t>
  </si>
  <si>
    <t>Иные бюджетные ассигнования</t>
  </si>
  <si>
    <t>Уплата налогов, сборов и иных платежей</t>
  </si>
  <si>
    <t>870</t>
  </si>
  <si>
    <t>Резервные средства</t>
  </si>
  <si>
    <t>3</t>
  </si>
  <si>
    <t>Благоустройство</t>
  </si>
  <si>
    <t/>
  </si>
  <si>
    <t>Всего</t>
  </si>
  <si>
    <t>Закупка товаров, работ и услуг для обеспечения государственных (муниципальных) нужд</t>
  </si>
  <si>
    <t>сельского поселения</t>
  </si>
  <si>
    <t>Межбюджетные трансферты</t>
  </si>
  <si>
    <t>Иные межбюджетные трансферты</t>
  </si>
  <si>
    <t>500</t>
  </si>
  <si>
    <t>540</t>
  </si>
  <si>
    <t>2023 год</t>
  </si>
  <si>
    <t>2024 год</t>
  </si>
  <si>
    <t>к решению Совета Покровского</t>
  </si>
  <si>
    <t xml:space="preserve">бюджетных ассигнований бюджета Покровского сельского поселения по целевым статьям 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</si>
  <si>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</si>
  <si>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</si>
  <si>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</si>
  <si>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</si>
  <si>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</si>
  <si>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001</t>
  </si>
  <si>
    <t>02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</si>
  <si>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</si>
  <si>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</si>
  <si>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03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</si>
  <si>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</si>
  <si>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</si>
  <si>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300</t>
  </si>
  <si>
    <t>320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</si>
  <si>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</si>
  <si>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</si>
  <si>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998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</si>
  <si>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</si>
  <si>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</si>
  <si>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Руководство и управление в сфере установленных функций органов местного самоуправления</t>
  </si>
  <si>
    <t>Организация и обеспечения мероприятий по решению других (общих) вопросов муниципального значения</t>
  </si>
  <si>
    <t>Обеспечение выполнения функций казенных учреждений</t>
  </si>
  <si>
    <t>Участие в предупреждении и ликвидации последствий чрезвычайных ситуаций в Покровском сельском поселении</t>
  </si>
  <si>
    <t>006</t>
  </si>
  <si>
    <t>Формирование и использование средств резервных фондов</t>
  </si>
  <si>
    <t>997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</si>
  <si>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</si>
  <si>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</t>
  </si>
  <si>
    <t>118</t>
  </si>
  <si>
    <t>4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</si>
  <si>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</si>
  <si>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</si>
  <si>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</si>
  <si>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</si>
  <si>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Организация и проведение областных, районных и сельских культурных мероприятий</t>
  </si>
  <si>
    <t>350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</si>
  <si>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</si>
  <si>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</si>
  <si>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Премии и гранты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</si>
  <si>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</si>
  <si>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</si>
  <si>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Подпрограмма "Организация мероприятий по осуществлению части переданных полномочий"</t>
  </si>
  <si>
    <t>Развитие муниципальных услуг в сфере культурно - досуговой деятельности</t>
  </si>
  <si>
    <t>Приложение № 4</t>
  </si>
  <si>
    <t>на 2023 год и на плановый период 2024 и 2025 годов</t>
  </si>
  <si>
    <t>2025 год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</si>
  <si>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</si>
  <si>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</si>
  <si>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007</t>
  </si>
  <si>
    <t>Мероприятия по землеустройству и землепользованию</t>
  </si>
  <si>
    <t>Организация ремонта автомобильных дорог местного значения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</si>
  <si>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</si>
  <si>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</si>
  <si>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</si>
  <si>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</si>
  <si>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202</t>
  </si>
  <si>
    <t>исполнение судебных актов</t>
  </si>
  <si>
    <t>830</t>
  </si>
  <si>
    <t>"Приложение № 4</t>
  </si>
  <si>
    <t>от 29.12.2022 № 44</t>
  </si>
  <si>
    <t>от  16.02.2023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</si>
</sst>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0_ ;[Red]\-#,##0.00\ "/>
    <numFmt numFmtId="166" formatCode="#,##0.00;[Red]\-#,##0.00;0.00"/>
  </numFmts>
  <fonts count="17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8"/>
      <name val="Arial Cyr"/>
      <family val="2"/>
      <charset val="204"/>
    </font>
    <font>
      <b/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  <charset val="204"/>
    </font>
    <font>
      <sz val="10"/>
      <color rgb="FF000000"/>
      <name val="Calibri"/>
      <family val="2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0">
    <xf numFmtId="0" fontId="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4" fillId="0" borderId="0" xfId="1" applyFont="1" applyProtection="1">
      <protection hidden="1"/>
    </xf>
    <xf numFmtId="0" fontId="5" fillId="0" borderId="0" xfId="1" applyFont="1" applyBorder="1" applyProtection="1">
      <protection hidden="1"/>
    </xf>
    <xf numFmtId="0" fontId="4" fillId="0" borderId="0" xfId="1" applyFont="1" applyBorder="1" applyAlignment="1" applyProtection="1">
      <alignment horizontal="left" vertical="top" wrapText="1"/>
      <protection hidden="1"/>
    </xf>
    <xf numFmtId="49" fontId="4" fillId="0" borderId="0" xfId="1" applyNumberFormat="1" applyFont="1" applyBorder="1" applyAlignment="1" applyProtection="1">
      <alignment horizontal="center" vertical="center"/>
      <protection hidden="1"/>
    </xf>
    <xf numFmtId="49" fontId="4" fillId="0" borderId="0" xfId="1" applyNumberFormat="1" applyFont="1" applyBorder="1" applyAlignment="1" applyProtection="1">
      <alignment horizontal="center" vertical="center" wrapText="1"/>
      <protection hidden="1"/>
    </xf>
    <xf numFmtId="0" fontId="4" fillId="2" borderId="0" xfId="1" applyFont="1" applyFill="1" applyBorder="1" applyAlignment="1" applyProtection="1">
      <alignment horizontal="left" vertical="top" wrapText="1"/>
      <protection hidden="1"/>
    </xf>
    <xf numFmtId="49" fontId="4" fillId="2" borderId="0" xfId="1" applyNumberFormat="1" applyFont="1" applyFill="1" applyBorder="1" applyAlignment="1" applyProtection="1">
      <alignment horizontal="center" vertical="center"/>
      <protection hidden="1"/>
    </xf>
    <xf numFmtId="1" fontId="4" fillId="0" borderId="1" xfId="1" applyNumberFormat="1" applyFont="1" applyFill="1" applyBorder="1" applyAlignment="1" applyProtection="1">
      <alignment horizontal="center" vertical="center"/>
      <protection hidden="1"/>
    </xf>
    <xf numFmtId="4" fontId="4" fillId="0" borderId="0" xfId="1" applyNumberFormat="1" applyFont="1" applyBorder="1" applyAlignment="1" applyProtection="1">
      <alignment horizontal="center" vertical="center"/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49" fontId="2" fillId="0" borderId="0" xfId="1" applyNumberFormat="1" applyFont="1" applyProtection="1">
      <protection hidden="1"/>
    </xf>
    <xf numFmtId="49" fontId="4" fillId="0" borderId="0" xfId="1" applyNumberFormat="1" applyFont="1" applyProtection="1">
      <protection hidden="1"/>
    </xf>
    <xf numFmtId="49" fontId="2" fillId="0" borderId="0" xfId="1" applyNumberFormat="1" applyFont="1"/>
    <xf numFmtId="0" fontId="7" fillId="2" borderId="0" xfId="1" applyFont="1" applyFill="1"/>
    <xf numFmtId="1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 applyProtection="1">
      <alignment horizontal="center"/>
      <protection hidden="1"/>
    </xf>
    <xf numFmtId="0" fontId="4" fillId="0" borderId="0" xfId="1" applyFont="1" applyAlignment="1" applyProtection="1">
      <alignment horizontal="center"/>
      <protection hidden="1"/>
    </xf>
    <xf numFmtId="4" fontId="4" fillId="0" borderId="0" xfId="1" applyNumberFormat="1" applyFont="1" applyBorder="1" applyAlignment="1" applyProtection="1">
      <alignment horizontal="center" vertical="center" wrapText="1"/>
      <protection hidden="1"/>
    </xf>
    <xf numFmtId="4" fontId="2" fillId="0" borderId="0" xfId="1" applyNumberFormat="1" applyFont="1" applyAlignment="1">
      <alignment horizontal="center"/>
    </xf>
    <xf numFmtId="0" fontId="7" fillId="3" borderId="0" xfId="1" applyFont="1" applyFill="1"/>
    <xf numFmtId="0" fontId="4" fillId="0" borderId="3" xfId="2" applyFont="1" applyFill="1" applyBorder="1" applyAlignment="1" applyProtection="1">
      <alignment horizontal="center" vertical="center"/>
      <protection hidden="1"/>
    </xf>
    <xf numFmtId="0" fontId="2" fillId="2" borderId="0" xfId="1" applyFont="1" applyFill="1"/>
    <xf numFmtId="0" fontId="2" fillId="3" borderId="0" xfId="1" applyFont="1" applyFill="1"/>
    <xf numFmtId="164" fontId="4" fillId="0" borderId="0" xfId="1" applyNumberFormat="1" applyFont="1" applyAlignment="1">
      <alignment horizontal="left"/>
    </xf>
    <xf numFmtId="4" fontId="8" fillId="0" borderId="0" xfId="1" applyNumberFormat="1" applyFont="1" applyAlignment="1">
      <alignment horizontal="center"/>
    </xf>
    <xf numFmtId="49" fontId="9" fillId="0" borderId="0" xfId="1" applyNumberFormat="1" applyFont="1" applyBorder="1" applyAlignment="1" applyProtection="1">
      <alignment horizontal="center" vertical="center"/>
      <protection hidden="1"/>
    </xf>
    <xf numFmtId="0" fontId="11" fillId="0" borderId="0" xfId="1" applyFont="1"/>
    <xf numFmtId="0" fontId="11" fillId="2" borderId="0" xfId="1" applyFont="1" applyFill="1"/>
    <xf numFmtId="4" fontId="12" fillId="0" borderId="0" xfId="1" applyNumberFormat="1" applyFont="1" applyAlignment="1">
      <alignment horizontal="center"/>
    </xf>
    <xf numFmtId="49" fontId="11" fillId="0" borderId="0" xfId="1" applyNumberFormat="1" applyFont="1"/>
    <xf numFmtId="4" fontId="11" fillId="0" borderId="0" xfId="1" applyNumberFormat="1" applyFont="1"/>
    <xf numFmtId="0" fontId="2" fillId="0" borderId="0" xfId="1" applyFont="1" applyFill="1"/>
    <xf numFmtId="0" fontId="2" fillId="0" borderId="0" xfId="1" applyFont="1" applyFill="1" applyProtection="1">
      <protection hidden="1"/>
    </xf>
    <xf numFmtId="0" fontId="4" fillId="0" borderId="0" xfId="1" applyFont="1" applyFill="1" applyProtection="1">
      <protection hidden="1"/>
    </xf>
    <xf numFmtId="1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0" fontId="7" fillId="0" borderId="0" xfId="1" applyFont="1" applyFill="1"/>
    <xf numFmtId="0" fontId="11" fillId="0" borderId="0" xfId="1" applyFont="1" applyFill="1"/>
    <xf numFmtId="165" fontId="13" fillId="0" borderId="0" xfId="0" applyNumberFormat="1" applyFont="1" applyFill="1" applyBorder="1" applyAlignment="1" applyProtection="1">
      <alignment horizontal="center" vertical="center"/>
    </xf>
    <xf numFmtId="49" fontId="4" fillId="0" borderId="0" xfId="1" applyNumberFormat="1" applyFont="1" applyFill="1" applyBorder="1" applyAlignment="1" applyProtection="1">
      <alignment vertical="center" wrapText="1"/>
      <protection hidden="1"/>
    </xf>
    <xf numFmtId="49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Border="1" applyAlignment="1" applyProtection="1">
      <alignment horizontal="center" vertical="center" wrapText="1"/>
      <protection hidden="1"/>
    </xf>
    <xf numFmtId="165" fontId="9" fillId="0" borderId="0" xfId="1" applyNumberFormat="1" applyFont="1" applyBorder="1" applyAlignment="1" applyProtection="1">
      <alignment horizontal="center" vertical="center"/>
      <protection hidden="1"/>
    </xf>
    <xf numFmtId="165" fontId="10" fillId="0" borderId="0" xfId="1" applyNumberFormat="1" applyFont="1" applyBorder="1" applyProtection="1">
      <protection hidden="1"/>
    </xf>
    <xf numFmtId="165" fontId="11" fillId="0" borderId="0" xfId="1" applyNumberFormat="1" applyFont="1"/>
    <xf numFmtId="165" fontId="4" fillId="0" borderId="1" xfId="2" applyNumberFormat="1" applyFont="1" applyFill="1" applyBorder="1" applyAlignment="1" applyProtection="1">
      <alignment horizontal="right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166" fontId="14" fillId="4" borderId="0" xfId="0" applyNumberFormat="1" applyFont="1" applyFill="1" applyBorder="1" applyAlignment="1" applyProtection="1"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5" borderId="1" xfId="1" applyFont="1" applyFill="1" applyBorder="1" applyAlignment="1" applyProtection="1">
      <alignment horizontal="left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5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5" borderId="1" xfId="1" applyNumberFormat="1" applyFont="1" applyFill="1" applyBorder="1" applyAlignment="1" applyProtection="1">
      <alignment horizontal="center" vertical="center"/>
      <protection hidden="1"/>
    </xf>
    <xf numFmtId="165" fontId="4" fillId="5" borderId="2" xfId="1" applyNumberFormat="1" applyFont="1" applyFill="1" applyBorder="1" applyAlignment="1" applyProtection="1">
      <alignment horizontal="center" vertical="center"/>
      <protection hidden="1"/>
    </xf>
    <xf numFmtId="0" fontId="6" fillId="5" borderId="1" xfId="1" applyFont="1" applyFill="1" applyBorder="1" applyAlignment="1" applyProtection="1">
      <alignment horizontal="left" vertical="center" wrapText="1"/>
      <protection hidden="1"/>
    </xf>
    <xf numFmtId="49" fontId="6" fillId="5" borderId="1" xfId="1" applyNumberFormat="1" applyFont="1" applyFill="1" applyBorder="1" applyAlignment="1" applyProtection="1">
      <alignment horizontal="center" vertical="center"/>
      <protection hidden="1"/>
    </xf>
    <xf numFmtId="49" fontId="6" fillId="5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5" borderId="1" xfId="11" applyNumberFormat="1" applyFont="1" applyFill="1" applyBorder="1" applyAlignment="1" applyProtection="1">
      <alignment horizontal="center" vertical="center" wrapText="1"/>
      <protection hidden="1"/>
    </xf>
    <xf numFmtId="0" fontId="4" fillId="5" borderId="1" xfId="11" applyFont="1" applyFill="1" applyBorder="1" applyAlignment="1" applyProtection="1">
      <alignment horizontal="left" vertical="center" wrapText="1"/>
      <protection hidden="1"/>
    </xf>
    <xf numFmtId="0" fontId="6" fillId="5" borderId="1" xfId="11" applyFont="1" applyFill="1" applyBorder="1" applyAlignment="1" applyProtection="1">
      <alignment horizontal="left" vertical="center" wrapText="1"/>
      <protection hidden="1"/>
    </xf>
    <xf numFmtId="165" fontId="6" fillId="5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5" borderId="1" xfId="62" applyNumberFormat="1" applyFont="1" applyFill="1" applyBorder="1" applyAlignment="1" applyProtection="1">
      <alignment horizontal="center" vertical="center" wrapText="1"/>
      <protection hidden="1"/>
    </xf>
    <xf numFmtId="165" fontId="6" fillId="5" borderId="1" xfId="63" applyNumberFormat="1" applyFont="1" applyFill="1" applyBorder="1" applyAlignment="1" applyProtection="1">
      <alignment horizontal="center" vertical="center" wrapText="1"/>
      <protection hidden="1"/>
    </xf>
    <xf numFmtId="165" fontId="6" fillId="5" borderId="1" xfId="64" applyNumberFormat="1" applyFont="1" applyFill="1" applyBorder="1" applyAlignment="1" applyProtection="1">
      <alignment horizontal="center" vertical="center" wrapText="1"/>
      <protection hidden="1"/>
    </xf>
    <xf numFmtId="165" fontId="4" fillId="5" borderId="4" xfId="2" applyNumberFormat="1" applyFont="1" applyFill="1" applyBorder="1" applyAlignment="1" applyProtection="1">
      <alignment horizontal="center" vertic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1" applyFont="1" applyFill="1" applyBorder="1" applyAlignment="1" applyProtection="1">
      <alignment horizontal="center" vertical="center" wrapText="1"/>
      <protection hidden="1"/>
    </xf>
    <xf numFmtId="0" fontId="4" fillId="0" borderId="1" xfId="11" applyFont="1" applyFill="1" applyBorder="1" applyAlignment="1" applyProtection="1">
      <alignment horizontal="left" vertical="center" wrapText="1"/>
      <protection hidden="1"/>
    </xf>
    <xf numFmtId="49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1" applyFont="1" applyFill="1"/>
    <xf numFmtId="49" fontId="4" fillId="0" borderId="1" xfId="11" applyNumberFormat="1" applyFont="1" applyFill="1" applyBorder="1" applyAlignment="1" applyProtection="1">
      <alignment horizontal="center" vertical="center"/>
      <protection hidden="1"/>
    </xf>
    <xf numFmtId="165" fontId="4" fillId="0" borderId="2" xfId="11" applyNumberFormat="1" applyFont="1" applyFill="1" applyBorder="1" applyAlignment="1" applyProtection="1">
      <alignment horizontal="center" vertical="center"/>
      <protection hidden="1"/>
    </xf>
    <xf numFmtId="0" fontId="6" fillId="0" borderId="1" xfId="11" applyFont="1" applyFill="1" applyBorder="1" applyAlignment="1" applyProtection="1">
      <alignment horizontal="left" vertical="center" wrapText="1"/>
      <protection hidden="1"/>
    </xf>
    <xf numFmtId="49" fontId="6" fillId="0" borderId="1" xfId="11" applyNumberFormat="1" applyFont="1" applyFill="1" applyBorder="1" applyAlignment="1" applyProtection="1">
      <alignment horizontal="center" vertical="center"/>
      <protection hidden="1"/>
    </xf>
    <xf numFmtId="49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1" applyNumberFormat="1" applyFont="1" applyFill="1" applyBorder="1" applyAlignment="1" applyProtection="1">
      <alignment horizontal="center" vertical="center" wrapText="1"/>
      <protection hidden="1"/>
    </xf>
    <xf numFmtId="0" fontId="15" fillId="0" borderId="0" xfId="79" applyFont="1"/>
    <xf numFmtId="0" fontId="2" fillId="0" borderId="0" xfId="0" applyFont="1"/>
    <xf numFmtId="0" fontId="16" fillId="0" borderId="0" xfId="79" applyFont="1" applyFill="1" applyAlignment="1">
      <alignment horizontal="left"/>
    </xf>
    <xf numFmtId="0" fontId="4" fillId="5" borderId="4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1" applyFont="1" applyBorder="1" applyAlignment="1" applyProtection="1">
      <alignment horizontal="center"/>
      <protection hidden="1"/>
    </xf>
    <xf numFmtId="0" fontId="4" fillId="0" borderId="1" xfId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Fill="1" applyBorder="1" applyAlignment="1" applyProtection="1">
      <alignment horizontal="center" vertical="center"/>
      <protection hidden="1"/>
    </xf>
    <xf numFmtId="0" fontId="4" fillId="0" borderId="0" xfId="1" applyFont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80">
    <cellStyle name="TableStyleLight1" xfId="1"/>
    <cellStyle name="TableStyleLight1 10" xfId="11"/>
    <cellStyle name="TableStyleLight1 11" xfId="12"/>
    <cellStyle name="TableStyleLight1 12" xfId="13"/>
    <cellStyle name="TableStyleLight1 13" xfId="14"/>
    <cellStyle name="TableStyleLight1 14" xfId="15"/>
    <cellStyle name="TableStyleLight1 15" xfId="16"/>
    <cellStyle name="TableStyleLight1 16" xfId="17"/>
    <cellStyle name="TableStyleLight1 17" xfId="18"/>
    <cellStyle name="TableStyleLight1 18" xfId="19"/>
    <cellStyle name="TableStyleLight1 19" xfId="20"/>
    <cellStyle name="TableStyleLight1 2" xfId="4"/>
    <cellStyle name="TableStyleLight1 20" xfId="21"/>
    <cellStyle name="TableStyleLight1 21" xfId="22"/>
    <cellStyle name="TableStyleLight1 22" xfId="23"/>
    <cellStyle name="TableStyleLight1 23" xfId="24"/>
    <cellStyle name="TableStyleLight1 24" xfId="25"/>
    <cellStyle name="TableStyleLight1 25" xfId="26"/>
    <cellStyle name="TableStyleLight1 26" xfId="27"/>
    <cellStyle name="TableStyleLight1 27" xfId="28"/>
    <cellStyle name="TableStyleLight1 28" xfId="29"/>
    <cellStyle name="TableStyleLight1 29" xfId="30"/>
    <cellStyle name="TableStyleLight1 3" xfId="3"/>
    <cellStyle name="TableStyleLight1 30" xfId="31"/>
    <cellStyle name="TableStyleLight1 31" xfId="32"/>
    <cellStyle name="TableStyleLight1 32" xfId="33"/>
    <cellStyle name="TableStyleLight1 33" xfId="34"/>
    <cellStyle name="TableStyleLight1 34" xfId="35"/>
    <cellStyle name="TableStyleLight1 35" xfId="36"/>
    <cellStyle name="TableStyleLight1 36" xfId="37"/>
    <cellStyle name="TableStyleLight1 37" xfId="38"/>
    <cellStyle name="TableStyleLight1 38" xfId="39"/>
    <cellStyle name="TableStyleLight1 39" xfId="40"/>
    <cellStyle name="TableStyleLight1 4" xfId="5"/>
    <cellStyle name="TableStyleLight1 40" xfId="41"/>
    <cellStyle name="TableStyleLight1 41" xfId="42"/>
    <cellStyle name="TableStyleLight1 42" xfId="43"/>
    <cellStyle name="TableStyleLight1 43" xfId="44"/>
    <cellStyle name="TableStyleLight1 44" xfId="45"/>
    <cellStyle name="TableStyleLight1 45" xfId="46"/>
    <cellStyle name="TableStyleLight1 46" xfId="47"/>
    <cellStyle name="TableStyleLight1 47" xfId="48"/>
    <cellStyle name="TableStyleLight1 48" xfId="49"/>
    <cellStyle name="TableStyleLight1 49" xfId="50"/>
    <cellStyle name="TableStyleLight1 5" xfId="6"/>
    <cellStyle name="TableStyleLight1 50" xfId="51"/>
    <cellStyle name="TableStyleLight1 51" xfId="52"/>
    <cellStyle name="TableStyleLight1 52" xfId="53"/>
    <cellStyle name="TableStyleLight1 53" xfId="54"/>
    <cellStyle name="TableStyleLight1 54" xfId="55"/>
    <cellStyle name="TableStyleLight1 55" xfId="56"/>
    <cellStyle name="TableStyleLight1 56" xfId="57"/>
    <cellStyle name="TableStyleLight1 57" xfId="58"/>
    <cellStyle name="TableStyleLight1 58" xfId="59"/>
    <cellStyle name="TableStyleLight1 59" xfId="60"/>
    <cellStyle name="TableStyleLight1 6" xfId="7"/>
    <cellStyle name="TableStyleLight1 60" xfId="61"/>
    <cellStyle name="TableStyleLight1 61" xfId="62"/>
    <cellStyle name="TableStyleLight1 62" xfId="63"/>
    <cellStyle name="TableStyleLight1 63" xfId="64"/>
    <cellStyle name="TableStyleLight1 64" xfId="65"/>
    <cellStyle name="TableStyleLight1 65" xfId="66"/>
    <cellStyle name="TableStyleLight1 66" xfId="67"/>
    <cellStyle name="TableStyleLight1 67" xfId="68"/>
    <cellStyle name="TableStyleLight1 68" xfId="69"/>
    <cellStyle name="TableStyleLight1 69" xfId="70"/>
    <cellStyle name="TableStyleLight1 7" xfId="8"/>
    <cellStyle name="TableStyleLight1 70" xfId="71"/>
    <cellStyle name="TableStyleLight1 71" xfId="72"/>
    <cellStyle name="TableStyleLight1 72" xfId="73"/>
    <cellStyle name="TableStyleLight1 73" xfId="74"/>
    <cellStyle name="TableStyleLight1 74" xfId="75"/>
    <cellStyle name="TableStyleLight1 75" xfId="76"/>
    <cellStyle name="TableStyleLight1 76" xfId="77"/>
    <cellStyle name="TableStyleLight1 77" xfId="78"/>
    <cellStyle name="TableStyleLight1 8" xfId="9"/>
    <cellStyle name="TableStyleLight1 9" xfId="10"/>
    <cellStyle name="Обычный" xfId="0" builtinId="0"/>
    <cellStyle name="Обычный 2" xfId="2"/>
    <cellStyle name="Обычный 3" xfId="7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118"/>
  <sheetViews>
    <sheetView showGridLines="0" tabSelected="1" view="pageBreakPreview" zoomScale="70" zoomScaleNormal="70" zoomScaleSheetLayoutView="70" workbookViewId="0">
      <selection activeCell="P4" sqref="P4"/>
    </sheetView>
  </sheetViews>
  <sheetFormatPr defaultRowHeight="12.75" x14ac:dyDescent="0.2"/>
  <cols>
    <col min="1" max="1" width="8.42578125" style="33" customWidth="1"/>
    <col min="2" max="2" width="60.140625" style="11" customWidth="1"/>
    <col min="3" max="3" width="5.140625" style="14" bestFit="1" customWidth="1"/>
    <col min="4" max="4" width="3.85546875" style="14" bestFit="1" customWidth="1"/>
    <col min="5" max="5" width="4.42578125" style="14" customWidth="1"/>
    <col min="6" max="6" width="3.85546875" style="14" customWidth="1"/>
    <col min="7" max="7" width="5.7109375" style="14" customWidth="1"/>
    <col min="8" max="8" width="3.85546875" style="14" customWidth="1"/>
    <col min="9" max="9" width="5.7109375" style="14" customWidth="1"/>
    <col min="10" max="10" width="19.140625" style="20" customWidth="1"/>
    <col min="11" max="11" width="26.5703125" style="20" customWidth="1"/>
    <col min="12" max="12" width="15.7109375" style="20" customWidth="1"/>
    <col min="13" max="13" width="19.140625" style="11" customWidth="1"/>
    <col min="14" max="14" width="24.28515625" style="11" bestFit="1" customWidth="1"/>
    <col min="15" max="15" width="17" style="11" customWidth="1"/>
    <col min="16" max="16" width="19.140625" style="11" customWidth="1"/>
    <col min="17" max="17" width="24.28515625" style="11" bestFit="1" customWidth="1"/>
    <col min="18" max="18" width="16.5703125" style="11" customWidth="1"/>
    <col min="19" max="19" width="2.28515625" style="33" bestFit="1" customWidth="1"/>
    <col min="20" max="56" width="9.140625" style="33"/>
    <col min="57" max="16384" width="9.140625" style="11"/>
  </cols>
  <sheetData>
    <row r="1" spans="1:18" ht="15.75" x14ac:dyDescent="0.25">
      <c r="P1" s="85" t="s">
        <v>91</v>
      </c>
      <c r="Q1" s="83"/>
      <c r="R1" s="84"/>
    </row>
    <row r="2" spans="1:18" ht="15.75" x14ac:dyDescent="0.25">
      <c r="A2" s="34"/>
      <c r="B2" s="10"/>
      <c r="C2" s="12"/>
      <c r="D2" s="12"/>
      <c r="E2" s="12"/>
      <c r="F2" s="12"/>
      <c r="G2" s="12"/>
      <c r="H2" s="12"/>
      <c r="I2" s="12"/>
      <c r="J2" s="17"/>
      <c r="K2" s="17"/>
      <c r="M2" s="10"/>
      <c r="P2" s="85" t="s">
        <v>46</v>
      </c>
      <c r="Q2" s="83"/>
      <c r="R2" s="84"/>
    </row>
    <row r="3" spans="1:18" ht="15.75" x14ac:dyDescent="0.25">
      <c r="A3" s="34"/>
      <c r="B3" s="10"/>
      <c r="C3" s="12"/>
      <c r="D3" s="12"/>
      <c r="E3" s="12"/>
      <c r="F3" s="12"/>
      <c r="G3" s="12"/>
      <c r="H3" s="12"/>
      <c r="I3" s="12"/>
      <c r="J3" s="17"/>
      <c r="K3" s="17"/>
      <c r="M3" s="10"/>
      <c r="P3" s="85" t="s">
        <v>39</v>
      </c>
      <c r="Q3" s="83"/>
      <c r="R3" s="84"/>
    </row>
    <row r="4" spans="1:18" ht="15.75" x14ac:dyDescent="0.25">
      <c r="A4" s="34"/>
      <c r="B4" s="10"/>
      <c r="C4" s="12"/>
      <c r="D4" s="12"/>
      <c r="E4" s="12"/>
      <c r="F4" s="12"/>
      <c r="G4" s="12"/>
      <c r="H4" s="12"/>
      <c r="I4" s="12"/>
      <c r="J4" s="17"/>
      <c r="K4" s="17"/>
      <c r="M4" s="10"/>
      <c r="P4" s="85" t="s">
        <v>108</v>
      </c>
      <c r="Q4" s="83"/>
      <c r="R4" s="84"/>
    </row>
    <row r="5" spans="1:18" ht="15.75" x14ac:dyDescent="0.25">
      <c r="A5" s="34"/>
      <c r="B5" s="10"/>
      <c r="C5" s="12"/>
      <c r="D5" s="12"/>
      <c r="E5" s="12"/>
      <c r="F5" s="12"/>
      <c r="G5" s="12"/>
      <c r="H5" s="12"/>
      <c r="I5" s="12"/>
      <c r="J5" s="17"/>
      <c r="K5" s="17"/>
      <c r="M5" s="10"/>
      <c r="P5" s="85"/>
      <c r="Q5" s="83"/>
      <c r="R5" s="84"/>
    </row>
    <row r="6" spans="1:18" ht="15.75" x14ac:dyDescent="0.25">
      <c r="A6" s="34"/>
      <c r="B6" s="10"/>
      <c r="C6" s="12"/>
      <c r="D6" s="12"/>
      <c r="E6" s="12"/>
      <c r="F6" s="12"/>
      <c r="G6" s="12"/>
      <c r="H6" s="12"/>
      <c r="I6" s="12"/>
      <c r="J6" s="17"/>
      <c r="K6" s="17"/>
      <c r="M6" s="10"/>
      <c r="P6" s="85" t="s">
        <v>106</v>
      </c>
      <c r="Q6" s="83"/>
      <c r="R6" s="84"/>
    </row>
    <row r="7" spans="1:18" ht="15.75" x14ac:dyDescent="0.25">
      <c r="A7" s="34"/>
      <c r="B7" s="10"/>
      <c r="C7" s="12"/>
      <c r="D7" s="12"/>
      <c r="E7" s="12"/>
      <c r="F7" s="12"/>
      <c r="G7" s="12"/>
      <c r="H7" s="12"/>
      <c r="I7" s="12"/>
      <c r="J7" s="17"/>
      <c r="K7" s="17"/>
      <c r="M7" s="10"/>
      <c r="P7" s="85" t="s">
        <v>46</v>
      </c>
      <c r="Q7" s="83"/>
      <c r="R7" s="84"/>
    </row>
    <row r="8" spans="1:18" ht="15.75" x14ac:dyDescent="0.25">
      <c r="A8" s="34"/>
      <c r="B8" s="10"/>
      <c r="C8" s="12"/>
      <c r="D8" s="12"/>
      <c r="E8" s="12"/>
      <c r="F8" s="12"/>
      <c r="G8" s="12"/>
      <c r="H8" s="12"/>
      <c r="I8" s="12"/>
      <c r="J8" s="17"/>
      <c r="K8" s="17"/>
      <c r="M8" s="10"/>
      <c r="P8" s="85" t="s">
        <v>39</v>
      </c>
      <c r="Q8" s="83"/>
      <c r="R8" s="84"/>
    </row>
    <row r="9" spans="1:18" ht="15.75" x14ac:dyDescent="0.25">
      <c r="A9" s="34"/>
      <c r="B9" s="10"/>
      <c r="C9" s="12"/>
      <c r="D9" s="12"/>
      <c r="E9" s="12"/>
      <c r="F9" s="12"/>
      <c r="G9" s="12"/>
      <c r="H9" s="12"/>
      <c r="I9" s="12"/>
      <c r="J9" s="17"/>
      <c r="K9" s="17"/>
      <c r="L9" s="17"/>
      <c r="M9" s="10"/>
      <c r="P9" s="85" t="s">
        <v>107</v>
      </c>
      <c r="Q9" s="83"/>
      <c r="R9" s="84"/>
    </row>
    <row r="10" spans="1:18" x14ac:dyDescent="0.2">
      <c r="A10" s="34"/>
      <c r="B10" s="10"/>
      <c r="C10" s="12"/>
      <c r="D10" s="12"/>
      <c r="E10" s="12"/>
      <c r="F10" s="12"/>
      <c r="G10" s="12"/>
      <c r="H10" s="12"/>
      <c r="I10" s="12"/>
      <c r="J10" s="17"/>
      <c r="K10" s="17"/>
      <c r="L10" s="17"/>
      <c r="M10" s="10"/>
    </row>
    <row r="11" spans="1:18" ht="19.5" customHeight="1" x14ac:dyDescent="0.2">
      <c r="A11" s="90" t="s">
        <v>0</v>
      </c>
      <c r="B11" s="90"/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</row>
    <row r="12" spans="1:18" ht="19.5" customHeight="1" x14ac:dyDescent="0.2">
      <c r="A12" s="90" t="s">
        <v>47</v>
      </c>
      <c r="B12" s="90"/>
      <c r="C12" s="90"/>
      <c r="D12" s="90"/>
      <c r="E12" s="90"/>
      <c r="F12" s="90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</row>
    <row r="13" spans="1:18" ht="19.5" customHeight="1" x14ac:dyDescent="0.2">
      <c r="A13" s="90" t="s">
        <v>1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</row>
    <row r="14" spans="1:18" ht="19.5" customHeight="1" x14ac:dyDescent="0.2">
      <c r="A14" s="90" t="s">
        <v>14</v>
      </c>
      <c r="B14" s="90"/>
      <c r="C14" s="90"/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</row>
    <row r="15" spans="1:18" ht="19.5" customHeight="1" x14ac:dyDescent="0.2">
      <c r="A15" s="90" t="s">
        <v>92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</row>
    <row r="16" spans="1:18" ht="19.5" customHeight="1" x14ac:dyDescent="0.3">
      <c r="A16" s="35"/>
      <c r="B16" s="1"/>
      <c r="C16" s="13"/>
      <c r="D16" s="13"/>
      <c r="E16" s="13"/>
      <c r="F16" s="13"/>
      <c r="G16" s="13"/>
      <c r="H16" s="13"/>
      <c r="I16" s="13"/>
      <c r="J16" s="18"/>
      <c r="K16" s="18"/>
      <c r="L16" s="18"/>
      <c r="M16" s="10"/>
    </row>
    <row r="17" spans="1:56" ht="19.5" customHeight="1" x14ac:dyDescent="0.3">
      <c r="A17" s="88" t="s">
        <v>6</v>
      </c>
      <c r="B17" s="88" t="s">
        <v>11</v>
      </c>
      <c r="C17" s="91" t="s">
        <v>12</v>
      </c>
      <c r="D17" s="91"/>
      <c r="E17" s="91"/>
      <c r="F17" s="91"/>
      <c r="G17" s="91"/>
      <c r="H17" s="91"/>
      <c r="I17" s="91"/>
      <c r="J17" s="87" t="s">
        <v>44</v>
      </c>
      <c r="K17" s="87"/>
      <c r="L17" s="87"/>
      <c r="M17" s="87" t="s">
        <v>45</v>
      </c>
      <c r="N17" s="87"/>
      <c r="O17" s="87"/>
      <c r="P17" s="87" t="s">
        <v>93</v>
      </c>
      <c r="Q17" s="87"/>
      <c r="R17" s="87"/>
    </row>
    <row r="18" spans="1:56" ht="19.5" customHeight="1" x14ac:dyDescent="0.2">
      <c r="A18" s="88"/>
      <c r="B18" s="88"/>
      <c r="C18" s="91"/>
      <c r="D18" s="91"/>
      <c r="E18" s="91"/>
      <c r="F18" s="91"/>
      <c r="G18" s="91"/>
      <c r="H18" s="91"/>
      <c r="I18" s="91"/>
      <c r="J18" s="88" t="s">
        <v>5</v>
      </c>
      <c r="K18" s="89" t="s">
        <v>17</v>
      </c>
      <c r="L18" s="89"/>
      <c r="M18" s="88" t="s">
        <v>5</v>
      </c>
      <c r="N18" s="89" t="s">
        <v>17</v>
      </c>
      <c r="O18" s="89"/>
      <c r="P18" s="88" t="s">
        <v>5</v>
      </c>
      <c r="Q18" s="89" t="s">
        <v>17</v>
      </c>
      <c r="R18" s="89"/>
    </row>
    <row r="19" spans="1:56" ht="115.5" customHeight="1" x14ac:dyDescent="0.2">
      <c r="A19" s="88"/>
      <c r="B19" s="88"/>
      <c r="C19" s="92" t="s">
        <v>7</v>
      </c>
      <c r="D19" s="92"/>
      <c r="E19" s="92"/>
      <c r="F19" s="92"/>
      <c r="G19" s="92"/>
      <c r="H19" s="92"/>
      <c r="I19" s="48" t="s">
        <v>8</v>
      </c>
      <c r="J19" s="88"/>
      <c r="K19" s="49" t="s">
        <v>18</v>
      </c>
      <c r="L19" s="49" t="s">
        <v>19</v>
      </c>
      <c r="M19" s="88"/>
      <c r="N19" s="49" t="s">
        <v>18</v>
      </c>
      <c r="O19" s="49" t="s">
        <v>19</v>
      </c>
      <c r="P19" s="88"/>
      <c r="Q19" s="49" t="s">
        <v>18</v>
      </c>
      <c r="R19" s="49" t="s">
        <v>19</v>
      </c>
    </row>
    <row r="20" spans="1:56" ht="18.75" x14ac:dyDescent="0.2">
      <c r="A20" s="49">
        <v>1</v>
      </c>
      <c r="B20" s="50">
        <v>2</v>
      </c>
      <c r="C20" s="41"/>
      <c r="D20" s="41"/>
      <c r="E20" s="41"/>
      <c r="F20" s="41" t="s">
        <v>34</v>
      </c>
      <c r="G20" s="41"/>
      <c r="H20" s="41"/>
      <c r="I20" s="42">
        <v>4</v>
      </c>
      <c r="J20" s="49">
        <v>5</v>
      </c>
      <c r="K20" s="49">
        <v>6</v>
      </c>
      <c r="L20" s="49">
        <v>7</v>
      </c>
      <c r="M20" s="49">
        <v>8</v>
      </c>
      <c r="N20" s="49">
        <v>9</v>
      </c>
      <c r="O20" s="49">
        <v>10</v>
      </c>
      <c r="P20" s="49">
        <v>11</v>
      </c>
      <c r="Q20" s="49">
        <v>12</v>
      </c>
      <c r="R20" s="49">
        <v>13</v>
      </c>
    </row>
    <row r="21" spans="1:56" s="23" customFormat="1" ht="117" customHeight="1" x14ac:dyDescent="0.2">
      <c r="A21" s="49" t="s">
        <v>10</v>
      </c>
      <c r="B21" s="54" t="s">
        <v>48</v>
      </c>
      <c r="C21" s="55" t="s">
        <v>49</v>
      </c>
      <c r="D21" s="55" t="s">
        <v>2</v>
      </c>
      <c r="E21" s="55" t="s">
        <v>3</v>
      </c>
      <c r="F21" s="55" t="s">
        <v>2</v>
      </c>
      <c r="G21" s="55" t="s">
        <v>20</v>
      </c>
      <c r="H21" s="55" t="s">
        <v>2</v>
      </c>
      <c r="I21" s="55"/>
      <c r="J21" s="56">
        <f>K21+L21</f>
        <v>14553452.240000002</v>
      </c>
      <c r="K21" s="56">
        <f>K22+K31+K51+K82+K90</f>
        <v>14394194.240000002</v>
      </c>
      <c r="L21" s="56">
        <f>L22+L31+L51+L82+L90</f>
        <v>159258</v>
      </c>
      <c r="M21" s="56">
        <f>N21+O21</f>
        <v>7852204.0200000005</v>
      </c>
      <c r="N21" s="56">
        <f>N22+N31+N51+N82+N90</f>
        <v>7685556.0200000005</v>
      </c>
      <c r="O21" s="56">
        <f>O22+O31+O51+O82+O90</f>
        <v>166648</v>
      </c>
      <c r="P21" s="56">
        <f>Q21+R21</f>
        <v>7723218.5700000003</v>
      </c>
      <c r="Q21" s="56">
        <f>Q22+Q31+Q51+Q82+Q90</f>
        <v>7550501.5700000003</v>
      </c>
      <c r="R21" s="56">
        <f>R22+R31+R51+R82+R90</f>
        <v>172717</v>
      </c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33"/>
      <c r="AU21" s="33"/>
      <c r="AV21" s="33"/>
      <c r="AW21" s="33"/>
      <c r="AX21" s="33"/>
      <c r="AY21" s="33"/>
      <c r="AZ21" s="33"/>
      <c r="BA21" s="33"/>
      <c r="BB21" s="33"/>
      <c r="BC21" s="33"/>
      <c r="BD21" s="33"/>
    </row>
    <row r="22" spans="1:56" s="24" customFormat="1" ht="75" x14ac:dyDescent="0.2">
      <c r="A22" s="49"/>
      <c r="B22" s="54" t="s">
        <v>50</v>
      </c>
      <c r="C22" s="55" t="s">
        <v>49</v>
      </c>
      <c r="D22" s="55" t="s">
        <v>10</v>
      </c>
      <c r="E22" s="55" t="s">
        <v>3</v>
      </c>
      <c r="F22" s="55" t="s">
        <v>2</v>
      </c>
      <c r="G22" s="55" t="s">
        <v>20</v>
      </c>
      <c r="H22" s="55" t="s">
        <v>2</v>
      </c>
      <c r="I22" s="55"/>
      <c r="J22" s="56">
        <f t="shared" ref="J22:J105" si="0">K22+L22</f>
        <v>351000</v>
      </c>
      <c r="K22" s="56">
        <f>K23+K27</f>
        <v>351000</v>
      </c>
      <c r="L22" s="56">
        <f>L23+L27</f>
        <v>0</v>
      </c>
      <c r="M22" s="56">
        <f t="shared" ref="M22" si="1">N22+O22</f>
        <v>350220.5</v>
      </c>
      <c r="N22" s="56">
        <f>N23+N27</f>
        <v>350220.5</v>
      </c>
      <c r="O22" s="56">
        <f>O23+O27</f>
        <v>0</v>
      </c>
      <c r="P22" s="56">
        <f t="shared" ref="P22" si="2">Q22+R22</f>
        <v>347912.5</v>
      </c>
      <c r="Q22" s="56">
        <f>Q23+Q27</f>
        <v>347912.5</v>
      </c>
      <c r="R22" s="56">
        <f>R23+R27</f>
        <v>0</v>
      </c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</row>
    <row r="23" spans="1:56" s="23" customFormat="1" ht="18.75" x14ac:dyDescent="0.2">
      <c r="A23" s="49"/>
      <c r="B23" s="54" t="s">
        <v>35</v>
      </c>
      <c r="C23" s="55" t="s">
        <v>49</v>
      </c>
      <c r="D23" s="55" t="s">
        <v>10</v>
      </c>
      <c r="E23" s="55" t="s">
        <v>4</v>
      </c>
      <c r="F23" s="55" t="s">
        <v>2</v>
      </c>
      <c r="G23" s="55" t="s">
        <v>20</v>
      </c>
      <c r="H23" s="55" t="s">
        <v>2</v>
      </c>
      <c r="I23" s="55"/>
      <c r="J23" s="56">
        <f t="shared" si="0"/>
        <v>345000</v>
      </c>
      <c r="K23" s="56">
        <f t="shared" ref="K23:L23" si="3">K24</f>
        <v>345000</v>
      </c>
      <c r="L23" s="56">
        <f t="shared" si="3"/>
        <v>0</v>
      </c>
      <c r="M23" s="56">
        <f t="shared" ref="M23:M24" si="4">N23+O23</f>
        <v>344220.5</v>
      </c>
      <c r="N23" s="56">
        <f t="shared" ref="N23:O23" si="5">N24</f>
        <v>344220.5</v>
      </c>
      <c r="O23" s="56">
        <f t="shared" si="5"/>
        <v>0</v>
      </c>
      <c r="P23" s="56">
        <f t="shared" ref="P23:P24" si="6">Q23+R23</f>
        <v>341912.5</v>
      </c>
      <c r="Q23" s="56">
        <f t="shared" ref="Q23:R23" si="7">Q24</f>
        <v>341912.5</v>
      </c>
      <c r="R23" s="56">
        <f t="shared" si="7"/>
        <v>0</v>
      </c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33"/>
      <c r="AU23" s="33"/>
      <c r="AV23" s="33"/>
      <c r="AW23" s="33"/>
      <c r="AX23" s="33"/>
      <c r="AY23" s="33"/>
      <c r="AZ23" s="33"/>
      <c r="BA23" s="33"/>
      <c r="BB23" s="33"/>
      <c r="BC23" s="33"/>
      <c r="BD23" s="33"/>
    </row>
    <row r="24" spans="1:56" s="23" customFormat="1" ht="18.75" x14ac:dyDescent="0.2">
      <c r="A24" s="49"/>
      <c r="B24" s="54" t="s">
        <v>51</v>
      </c>
      <c r="C24" s="55" t="s">
        <v>49</v>
      </c>
      <c r="D24" s="55" t="s">
        <v>10</v>
      </c>
      <c r="E24" s="55" t="s">
        <v>4</v>
      </c>
      <c r="F24" s="55" t="s">
        <v>26</v>
      </c>
      <c r="G24" s="55" t="s">
        <v>27</v>
      </c>
      <c r="H24" s="55" t="s">
        <v>2</v>
      </c>
      <c r="I24" s="55"/>
      <c r="J24" s="56">
        <f t="shared" si="0"/>
        <v>345000</v>
      </c>
      <c r="K24" s="56">
        <f>K25</f>
        <v>345000</v>
      </c>
      <c r="L24" s="56">
        <f>L25</f>
        <v>0</v>
      </c>
      <c r="M24" s="56">
        <f t="shared" si="4"/>
        <v>344220.5</v>
      </c>
      <c r="N24" s="56">
        <f>N25</f>
        <v>344220.5</v>
      </c>
      <c r="O24" s="56">
        <f>O25</f>
        <v>0</v>
      </c>
      <c r="P24" s="56">
        <f t="shared" si="6"/>
        <v>341912.5</v>
      </c>
      <c r="Q24" s="56">
        <f>Q25</f>
        <v>341912.5</v>
      </c>
      <c r="R24" s="56">
        <f>R25</f>
        <v>0</v>
      </c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33"/>
      <c r="AU24" s="33"/>
      <c r="AV24" s="33"/>
      <c r="AW24" s="33"/>
      <c r="AX24" s="33"/>
      <c r="AY24" s="33"/>
      <c r="AZ24" s="33"/>
      <c r="BA24" s="33"/>
      <c r="BB24" s="33"/>
      <c r="BC24" s="33"/>
      <c r="BD24" s="33"/>
    </row>
    <row r="25" spans="1:56" s="23" customFormat="1" ht="37.5" x14ac:dyDescent="0.2">
      <c r="A25" s="8"/>
      <c r="B25" s="54" t="s">
        <v>38</v>
      </c>
      <c r="C25" s="57" t="s">
        <v>49</v>
      </c>
      <c r="D25" s="57" t="s">
        <v>10</v>
      </c>
      <c r="E25" s="57" t="s">
        <v>4</v>
      </c>
      <c r="F25" s="57" t="s">
        <v>26</v>
      </c>
      <c r="G25" s="57" t="s">
        <v>27</v>
      </c>
      <c r="H25" s="55" t="s">
        <v>2</v>
      </c>
      <c r="I25" s="57" t="s">
        <v>23</v>
      </c>
      <c r="J25" s="58">
        <f t="shared" si="0"/>
        <v>345000</v>
      </c>
      <c r="K25" s="56">
        <f>K26</f>
        <v>345000</v>
      </c>
      <c r="L25" s="56">
        <v>0</v>
      </c>
      <c r="M25" s="58">
        <f>N25+O25</f>
        <v>344220.5</v>
      </c>
      <c r="N25" s="56">
        <f>N26</f>
        <v>344220.5</v>
      </c>
      <c r="O25" s="56">
        <v>0</v>
      </c>
      <c r="P25" s="58">
        <f>Q25+R25</f>
        <v>341912.5</v>
      </c>
      <c r="Q25" s="56">
        <f>Q26</f>
        <v>341912.5</v>
      </c>
      <c r="R25" s="56">
        <v>0</v>
      </c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33"/>
      <c r="AQ25" s="33"/>
      <c r="AR25" s="33"/>
      <c r="AS25" s="33"/>
      <c r="AT25" s="33"/>
      <c r="AU25" s="33"/>
      <c r="AV25" s="33"/>
      <c r="AW25" s="33"/>
      <c r="AX25" s="33"/>
      <c r="AY25" s="33"/>
      <c r="AZ25" s="33"/>
      <c r="BA25" s="33"/>
      <c r="BB25" s="33"/>
      <c r="BC25" s="33"/>
      <c r="BD25" s="33"/>
    </row>
    <row r="26" spans="1:56" s="23" customFormat="1" ht="56.25" x14ac:dyDescent="0.2">
      <c r="A26" s="16"/>
      <c r="B26" s="59" t="s">
        <v>22</v>
      </c>
      <c r="C26" s="60" t="s">
        <v>49</v>
      </c>
      <c r="D26" s="60" t="s">
        <v>10</v>
      </c>
      <c r="E26" s="60" t="s">
        <v>4</v>
      </c>
      <c r="F26" s="60" t="s">
        <v>26</v>
      </c>
      <c r="G26" s="60" t="s">
        <v>27</v>
      </c>
      <c r="H26" s="61" t="s">
        <v>2</v>
      </c>
      <c r="I26" s="60" t="s">
        <v>24</v>
      </c>
      <c r="J26" s="62">
        <f t="shared" si="0"/>
        <v>345000</v>
      </c>
      <c r="K26" s="62">
        <v>345000</v>
      </c>
      <c r="L26" s="62">
        <v>0</v>
      </c>
      <c r="M26" s="62">
        <f t="shared" ref="M26" si="8">N26+O26</f>
        <v>344220.5</v>
      </c>
      <c r="N26" s="62">
        <v>344220.5</v>
      </c>
      <c r="O26" s="62">
        <v>0</v>
      </c>
      <c r="P26" s="62">
        <f t="shared" ref="P26" si="9">Q26+R26</f>
        <v>341912.5</v>
      </c>
      <c r="Q26" s="62">
        <v>341912.5</v>
      </c>
      <c r="R26" s="62">
        <v>0</v>
      </c>
      <c r="S26" s="33"/>
      <c r="T26" s="52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3"/>
      <c r="AL26" s="33"/>
      <c r="AM26" s="33"/>
      <c r="AN26" s="33"/>
      <c r="AO26" s="33"/>
      <c r="AP26" s="33"/>
      <c r="AQ26" s="33"/>
      <c r="AR26" s="33"/>
      <c r="AS26" s="33"/>
      <c r="AT26" s="33"/>
      <c r="AU26" s="33"/>
      <c r="AV26" s="33"/>
      <c r="AW26" s="33"/>
      <c r="AX26" s="33"/>
      <c r="AY26" s="33"/>
      <c r="AZ26" s="33"/>
      <c r="BA26" s="33"/>
      <c r="BB26" s="33"/>
      <c r="BC26" s="33"/>
      <c r="BD26" s="33"/>
    </row>
    <row r="27" spans="1:56" s="23" customFormat="1" ht="18.75" x14ac:dyDescent="0.2">
      <c r="A27" s="16"/>
      <c r="B27" s="54" t="s">
        <v>87</v>
      </c>
      <c r="C27" s="55" t="s">
        <v>49</v>
      </c>
      <c r="D27" s="55" t="s">
        <v>10</v>
      </c>
      <c r="E27" s="55" t="s">
        <v>54</v>
      </c>
      <c r="F27" s="55" t="s">
        <v>2</v>
      </c>
      <c r="G27" s="55" t="s">
        <v>20</v>
      </c>
      <c r="H27" s="55" t="s">
        <v>2</v>
      </c>
      <c r="I27" s="55"/>
      <c r="J27" s="56">
        <f t="shared" ref="J27:J30" si="10">K27+L27</f>
        <v>6000</v>
      </c>
      <c r="K27" s="56">
        <f>K28</f>
        <v>6000</v>
      </c>
      <c r="L27" s="56">
        <f>L28</f>
        <v>0</v>
      </c>
      <c r="M27" s="56">
        <f t="shared" ref="M27:M28" si="11">N27+O27</f>
        <v>6000</v>
      </c>
      <c r="N27" s="56">
        <f>N28</f>
        <v>6000</v>
      </c>
      <c r="O27" s="56">
        <f>O28</f>
        <v>0</v>
      </c>
      <c r="P27" s="56">
        <f t="shared" ref="P27:P28" si="12">Q27+R27</f>
        <v>6000</v>
      </c>
      <c r="Q27" s="56">
        <f>Q28</f>
        <v>6000</v>
      </c>
      <c r="R27" s="56">
        <f>R28</f>
        <v>0</v>
      </c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3"/>
      <c r="AS27" s="33"/>
      <c r="AT27" s="33"/>
      <c r="AU27" s="33"/>
      <c r="AV27" s="33"/>
      <c r="AW27" s="33"/>
      <c r="AX27" s="33"/>
      <c r="AY27" s="33"/>
      <c r="AZ27" s="33"/>
      <c r="BA27" s="33"/>
      <c r="BB27" s="33"/>
      <c r="BC27" s="33"/>
      <c r="BD27" s="33"/>
    </row>
    <row r="28" spans="1:56" s="23" customFormat="1" ht="37.5" x14ac:dyDescent="0.2">
      <c r="A28" s="16"/>
      <c r="B28" s="54" t="s">
        <v>88</v>
      </c>
      <c r="C28" s="55" t="s">
        <v>49</v>
      </c>
      <c r="D28" s="55" t="s">
        <v>10</v>
      </c>
      <c r="E28" s="55" t="s">
        <v>54</v>
      </c>
      <c r="F28" s="55" t="s">
        <v>26</v>
      </c>
      <c r="G28" s="55" t="s">
        <v>53</v>
      </c>
      <c r="H28" s="55" t="s">
        <v>2</v>
      </c>
      <c r="I28" s="55"/>
      <c r="J28" s="56">
        <f t="shared" si="10"/>
        <v>6000</v>
      </c>
      <c r="K28" s="56">
        <f>K29</f>
        <v>6000</v>
      </c>
      <c r="L28" s="56">
        <f>L29</f>
        <v>0</v>
      </c>
      <c r="M28" s="56">
        <f t="shared" si="11"/>
        <v>6000</v>
      </c>
      <c r="N28" s="56">
        <f>N29</f>
        <v>6000</v>
      </c>
      <c r="O28" s="56">
        <f>O29</f>
        <v>0</v>
      </c>
      <c r="P28" s="56">
        <f t="shared" si="12"/>
        <v>6000</v>
      </c>
      <c r="Q28" s="56">
        <f>Q29</f>
        <v>6000</v>
      </c>
      <c r="R28" s="56">
        <f>R29</f>
        <v>0</v>
      </c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3"/>
      <c r="AT28" s="33"/>
      <c r="AU28" s="33"/>
      <c r="AV28" s="33"/>
      <c r="AW28" s="33"/>
      <c r="AX28" s="33"/>
      <c r="AY28" s="33"/>
      <c r="AZ28" s="33"/>
      <c r="BA28" s="33"/>
      <c r="BB28" s="33"/>
      <c r="BC28" s="33"/>
      <c r="BD28" s="33"/>
    </row>
    <row r="29" spans="1:56" s="23" customFormat="1" ht="37.5" x14ac:dyDescent="0.2">
      <c r="A29" s="16"/>
      <c r="B29" s="54" t="s">
        <v>38</v>
      </c>
      <c r="C29" s="57" t="s">
        <v>49</v>
      </c>
      <c r="D29" s="57" t="s">
        <v>10</v>
      </c>
      <c r="E29" s="57" t="s">
        <v>54</v>
      </c>
      <c r="F29" s="57" t="s">
        <v>26</v>
      </c>
      <c r="G29" s="57" t="s">
        <v>53</v>
      </c>
      <c r="H29" s="55" t="s">
        <v>2</v>
      </c>
      <c r="I29" s="57" t="s">
        <v>23</v>
      </c>
      <c r="J29" s="58">
        <f t="shared" si="10"/>
        <v>6000</v>
      </c>
      <c r="K29" s="56">
        <f>K30</f>
        <v>6000</v>
      </c>
      <c r="L29" s="56">
        <v>0</v>
      </c>
      <c r="M29" s="58">
        <f>N29+O29</f>
        <v>6000</v>
      </c>
      <c r="N29" s="56">
        <f>N30</f>
        <v>6000</v>
      </c>
      <c r="O29" s="56">
        <v>0</v>
      </c>
      <c r="P29" s="58">
        <f>Q29+R29</f>
        <v>6000</v>
      </c>
      <c r="Q29" s="56">
        <f>Q30</f>
        <v>6000</v>
      </c>
      <c r="R29" s="56">
        <v>0</v>
      </c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  <c r="AG29" s="33"/>
      <c r="AH29" s="33"/>
      <c r="AI29" s="33"/>
      <c r="AJ29" s="33"/>
      <c r="AK29" s="33"/>
      <c r="AL29" s="33"/>
      <c r="AM29" s="33"/>
      <c r="AN29" s="33"/>
      <c r="AO29" s="33"/>
      <c r="AP29" s="33"/>
      <c r="AQ29" s="33"/>
      <c r="AR29" s="33"/>
      <c r="AS29" s="33"/>
      <c r="AT29" s="33"/>
      <c r="AU29" s="33"/>
      <c r="AV29" s="33"/>
      <c r="AW29" s="33"/>
      <c r="AX29" s="33"/>
      <c r="AY29" s="33"/>
      <c r="AZ29" s="33"/>
      <c r="BA29" s="33"/>
      <c r="BB29" s="33"/>
      <c r="BC29" s="33"/>
      <c r="BD29" s="33"/>
    </row>
    <row r="30" spans="1:56" s="23" customFormat="1" ht="56.25" x14ac:dyDescent="0.2">
      <c r="A30" s="16"/>
      <c r="B30" s="59" t="s">
        <v>22</v>
      </c>
      <c r="C30" s="60" t="s">
        <v>49</v>
      </c>
      <c r="D30" s="60" t="s">
        <v>10</v>
      </c>
      <c r="E30" s="60" t="s">
        <v>54</v>
      </c>
      <c r="F30" s="60" t="s">
        <v>26</v>
      </c>
      <c r="G30" s="60" t="s">
        <v>53</v>
      </c>
      <c r="H30" s="61" t="s">
        <v>2</v>
      </c>
      <c r="I30" s="60" t="s">
        <v>24</v>
      </c>
      <c r="J30" s="62">
        <f t="shared" si="10"/>
        <v>6000</v>
      </c>
      <c r="K30" s="62">
        <v>6000</v>
      </c>
      <c r="L30" s="62">
        <v>0</v>
      </c>
      <c r="M30" s="62">
        <f t="shared" ref="M30:M31" si="13">N30+O30</f>
        <v>6000</v>
      </c>
      <c r="N30" s="62">
        <v>6000</v>
      </c>
      <c r="O30" s="62">
        <v>0</v>
      </c>
      <c r="P30" s="62">
        <f t="shared" ref="P30:P31" si="14">Q30+R30</f>
        <v>6000</v>
      </c>
      <c r="Q30" s="62">
        <v>6000</v>
      </c>
      <c r="R30" s="62">
        <v>0</v>
      </c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3"/>
      <c r="AR30" s="33"/>
      <c r="AS30" s="33"/>
      <c r="AT30" s="33"/>
      <c r="AU30" s="33"/>
      <c r="AV30" s="33"/>
      <c r="AW30" s="33"/>
      <c r="AX30" s="33"/>
      <c r="AY30" s="33"/>
      <c r="AZ30" s="33"/>
      <c r="BA30" s="33"/>
      <c r="BB30" s="33"/>
      <c r="BC30" s="33"/>
      <c r="BD30" s="33"/>
    </row>
    <row r="31" spans="1:56" s="23" customFormat="1" ht="93.75" x14ac:dyDescent="0.2">
      <c r="A31" s="49"/>
      <c r="B31" s="54" t="s">
        <v>52</v>
      </c>
      <c r="C31" s="55" t="s">
        <v>49</v>
      </c>
      <c r="D31" s="55" t="s">
        <v>26</v>
      </c>
      <c r="E31" s="55" t="s">
        <v>3</v>
      </c>
      <c r="F31" s="55" t="s">
        <v>2</v>
      </c>
      <c r="G31" s="55" t="s">
        <v>20</v>
      </c>
      <c r="H31" s="55" t="s">
        <v>2</v>
      </c>
      <c r="I31" s="55"/>
      <c r="J31" s="56">
        <f t="shared" si="0"/>
        <v>3682987.17</v>
      </c>
      <c r="K31" s="56">
        <f>K32+K39+K43+K47+K33</f>
        <v>3682987.17</v>
      </c>
      <c r="L31" s="56">
        <f>L32+L39+L43+L47</f>
        <v>0</v>
      </c>
      <c r="M31" s="56">
        <f t="shared" si="13"/>
        <v>199144</v>
      </c>
      <c r="N31" s="56">
        <f>N32+N39+N43+N47</f>
        <v>199144</v>
      </c>
      <c r="O31" s="56">
        <f>O32+O39+O43+O47</f>
        <v>0</v>
      </c>
      <c r="P31" s="56">
        <f t="shared" si="14"/>
        <v>199144</v>
      </c>
      <c r="Q31" s="56">
        <f>Q32+Q39+Q43+Q47</f>
        <v>199144</v>
      </c>
      <c r="R31" s="56">
        <f>R32+R39+R43+R47</f>
        <v>0</v>
      </c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  <c r="AG31" s="33"/>
      <c r="AH31" s="33"/>
      <c r="AI31" s="33"/>
      <c r="AJ31" s="33"/>
      <c r="AK31" s="33"/>
      <c r="AL31" s="33"/>
      <c r="AM31" s="33"/>
      <c r="AN31" s="33"/>
      <c r="AO31" s="33"/>
      <c r="AP31" s="33"/>
      <c r="AQ31" s="33"/>
      <c r="AR31" s="33"/>
      <c r="AS31" s="33"/>
      <c r="AT31" s="33"/>
      <c r="AU31" s="33"/>
      <c r="AV31" s="33"/>
      <c r="AW31" s="33"/>
      <c r="AX31" s="33"/>
      <c r="AY31" s="33"/>
      <c r="AZ31" s="33"/>
      <c r="BA31" s="33"/>
      <c r="BB31" s="33"/>
      <c r="BC31" s="33"/>
      <c r="BD31" s="33"/>
    </row>
    <row r="32" spans="1:56" s="23" customFormat="1" ht="37.5" x14ac:dyDescent="0.2">
      <c r="A32" s="49"/>
      <c r="B32" s="54" t="s">
        <v>90</v>
      </c>
      <c r="C32" s="55" t="s">
        <v>49</v>
      </c>
      <c r="D32" s="55" t="s">
        <v>26</v>
      </c>
      <c r="E32" s="55" t="s">
        <v>4</v>
      </c>
      <c r="F32" s="55" t="s">
        <v>2</v>
      </c>
      <c r="G32" s="55" t="s">
        <v>20</v>
      </c>
      <c r="H32" s="55" t="s">
        <v>2</v>
      </c>
      <c r="I32" s="55"/>
      <c r="J32" s="56">
        <f t="shared" si="0"/>
        <v>90091.33</v>
      </c>
      <c r="K32" s="56">
        <f>K36</f>
        <v>90091.33</v>
      </c>
      <c r="L32" s="56">
        <f>L36</f>
        <v>0</v>
      </c>
      <c r="M32" s="56">
        <f t="shared" ref="M32:M53" si="15">N32+O32</f>
        <v>82500</v>
      </c>
      <c r="N32" s="56">
        <f>N36</f>
        <v>82500</v>
      </c>
      <c r="O32" s="56">
        <f>O36</f>
        <v>0</v>
      </c>
      <c r="P32" s="56">
        <f t="shared" ref="P32:P53" si="16">Q32+R32</f>
        <v>82500</v>
      </c>
      <c r="Q32" s="56">
        <f>Q36</f>
        <v>82500</v>
      </c>
      <c r="R32" s="56">
        <f>R36</f>
        <v>0</v>
      </c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  <c r="AG32" s="33"/>
      <c r="AH32" s="33"/>
      <c r="AI32" s="33"/>
      <c r="AJ32" s="33"/>
      <c r="AK32" s="33"/>
      <c r="AL32" s="33"/>
      <c r="AM32" s="33"/>
      <c r="AN32" s="33"/>
      <c r="AO32" s="33"/>
      <c r="AP32" s="33"/>
      <c r="AQ32" s="33"/>
      <c r="AR32" s="33"/>
      <c r="AS32" s="33"/>
      <c r="AT32" s="33"/>
      <c r="AU32" s="33"/>
      <c r="AV32" s="33"/>
      <c r="AW32" s="33"/>
      <c r="AX32" s="33"/>
      <c r="AY32" s="33"/>
      <c r="AZ32" s="33"/>
      <c r="BA32" s="33"/>
      <c r="BB32" s="33"/>
      <c r="BC32" s="33"/>
      <c r="BD32" s="33"/>
    </row>
    <row r="33" spans="1:56" s="23" customFormat="1" ht="69.75" customHeight="1" x14ac:dyDescent="0.2">
      <c r="A33" s="70"/>
      <c r="B33" s="54" t="s">
        <v>102</v>
      </c>
      <c r="C33" s="55" t="s">
        <v>49</v>
      </c>
      <c r="D33" s="55" t="s">
        <v>26</v>
      </c>
      <c r="E33" s="55" t="s">
        <v>4</v>
      </c>
      <c r="F33" s="55" t="s">
        <v>10</v>
      </c>
      <c r="G33" s="55" t="s">
        <v>103</v>
      </c>
      <c r="H33" s="55" t="s">
        <v>2</v>
      </c>
      <c r="I33" s="55"/>
      <c r="J33" s="56">
        <v>3476251.84</v>
      </c>
      <c r="K33" s="56">
        <v>3476251.84</v>
      </c>
      <c r="L33" s="56">
        <v>0</v>
      </c>
      <c r="M33" s="56">
        <v>0</v>
      </c>
      <c r="N33" s="56">
        <v>0</v>
      </c>
      <c r="O33" s="56">
        <v>0</v>
      </c>
      <c r="P33" s="56">
        <v>0</v>
      </c>
      <c r="Q33" s="56">
        <v>0</v>
      </c>
      <c r="R33" s="56">
        <v>0</v>
      </c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  <c r="AG33" s="33"/>
      <c r="AH33" s="33"/>
      <c r="AI33" s="33"/>
      <c r="AJ33" s="33"/>
      <c r="AK33" s="33"/>
      <c r="AL33" s="33"/>
      <c r="AM33" s="33"/>
      <c r="AN33" s="33"/>
      <c r="AO33" s="33"/>
      <c r="AP33" s="33"/>
      <c r="AQ33" s="33"/>
      <c r="AR33" s="33"/>
      <c r="AS33" s="33"/>
      <c r="AT33" s="33"/>
      <c r="AU33" s="33"/>
      <c r="AV33" s="33"/>
      <c r="AW33" s="33"/>
      <c r="AX33" s="33"/>
      <c r="AY33" s="33"/>
      <c r="AZ33" s="33"/>
      <c r="BA33" s="33"/>
      <c r="BB33" s="33"/>
      <c r="BC33" s="33"/>
      <c r="BD33" s="33"/>
    </row>
    <row r="34" spans="1:56" s="23" customFormat="1" ht="18.75" x14ac:dyDescent="0.2">
      <c r="A34" s="70"/>
      <c r="B34" s="63" t="s">
        <v>30</v>
      </c>
      <c r="C34" s="55" t="s">
        <v>49</v>
      </c>
      <c r="D34" s="55" t="s">
        <v>26</v>
      </c>
      <c r="E34" s="55" t="s">
        <v>4</v>
      </c>
      <c r="F34" s="55" t="s">
        <v>10</v>
      </c>
      <c r="G34" s="55" t="s">
        <v>103</v>
      </c>
      <c r="H34" s="55" t="s">
        <v>2</v>
      </c>
      <c r="I34" s="55" t="s">
        <v>28</v>
      </c>
      <c r="J34" s="56">
        <v>3476251.84</v>
      </c>
      <c r="K34" s="56">
        <v>3476251.84</v>
      </c>
      <c r="L34" s="56">
        <v>0</v>
      </c>
      <c r="M34" s="56">
        <v>0</v>
      </c>
      <c r="N34" s="56">
        <v>0</v>
      </c>
      <c r="O34" s="56">
        <v>0</v>
      </c>
      <c r="P34" s="56">
        <v>0</v>
      </c>
      <c r="Q34" s="56">
        <v>0</v>
      </c>
      <c r="R34" s="56">
        <v>0</v>
      </c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3"/>
      <c r="AS34" s="33"/>
      <c r="AT34" s="33"/>
      <c r="AU34" s="33"/>
      <c r="AV34" s="33"/>
      <c r="AW34" s="33"/>
      <c r="AX34" s="33"/>
      <c r="AY34" s="33"/>
      <c r="AZ34" s="33"/>
      <c r="BA34" s="33"/>
      <c r="BB34" s="33"/>
      <c r="BC34" s="33"/>
      <c r="BD34" s="33"/>
    </row>
    <row r="35" spans="1:56" s="23" customFormat="1" ht="18.75" x14ac:dyDescent="0.2">
      <c r="A35" s="70"/>
      <c r="B35" s="63" t="s">
        <v>104</v>
      </c>
      <c r="C35" s="55" t="s">
        <v>49</v>
      </c>
      <c r="D35" s="55" t="s">
        <v>26</v>
      </c>
      <c r="E35" s="55" t="s">
        <v>4</v>
      </c>
      <c r="F35" s="55" t="s">
        <v>10</v>
      </c>
      <c r="G35" s="55" t="s">
        <v>103</v>
      </c>
      <c r="H35" s="55" t="s">
        <v>2</v>
      </c>
      <c r="I35" s="55" t="s">
        <v>105</v>
      </c>
      <c r="J35" s="56">
        <v>3476251.84</v>
      </c>
      <c r="K35" s="56">
        <v>3476251.84</v>
      </c>
      <c r="L35" s="56">
        <v>0</v>
      </c>
      <c r="M35" s="56">
        <v>0</v>
      </c>
      <c r="N35" s="56">
        <v>0</v>
      </c>
      <c r="O35" s="56">
        <v>0</v>
      </c>
      <c r="P35" s="56">
        <v>0</v>
      </c>
      <c r="Q35" s="56">
        <v>0</v>
      </c>
      <c r="R35" s="56">
        <v>0</v>
      </c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  <c r="AG35" s="33"/>
      <c r="AH35" s="33"/>
      <c r="AI35" s="33"/>
      <c r="AJ35" s="33"/>
      <c r="AK35" s="33"/>
      <c r="AL35" s="33"/>
      <c r="AM35" s="33"/>
      <c r="AN35" s="33"/>
      <c r="AO35" s="33"/>
      <c r="AP35" s="33"/>
      <c r="AQ35" s="33"/>
      <c r="AR35" s="33"/>
      <c r="AS35" s="33"/>
      <c r="AT35" s="33"/>
      <c r="AU35" s="33"/>
      <c r="AV35" s="33"/>
      <c r="AW35" s="33"/>
      <c r="AX35" s="33"/>
      <c r="AY35" s="33"/>
      <c r="AZ35" s="33"/>
      <c r="BA35" s="33"/>
      <c r="BB35" s="33"/>
      <c r="BC35" s="33"/>
      <c r="BD35" s="33"/>
    </row>
    <row r="36" spans="1:56" s="23" customFormat="1" ht="37.5" x14ac:dyDescent="0.2">
      <c r="A36" s="49"/>
      <c r="B36" s="54" t="s">
        <v>82</v>
      </c>
      <c r="C36" s="55" t="s">
        <v>49</v>
      </c>
      <c r="D36" s="55" t="s">
        <v>26</v>
      </c>
      <c r="E36" s="55" t="s">
        <v>4</v>
      </c>
      <c r="F36" s="55" t="s">
        <v>26</v>
      </c>
      <c r="G36" s="55" t="s">
        <v>53</v>
      </c>
      <c r="H36" s="55" t="s">
        <v>2</v>
      </c>
      <c r="I36" s="55"/>
      <c r="J36" s="56">
        <f t="shared" si="0"/>
        <v>90091.33</v>
      </c>
      <c r="K36" s="56">
        <f t="shared" ref="K36:L37" si="17">K37</f>
        <v>90091.33</v>
      </c>
      <c r="L36" s="56">
        <f t="shared" si="17"/>
        <v>0</v>
      </c>
      <c r="M36" s="56">
        <f t="shared" si="15"/>
        <v>82500</v>
      </c>
      <c r="N36" s="56">
        <f t="shared" ref="N36:O37" si="18">N37</f>
        <v>82500</v>
      </c>
      <c r="O36" s="56">
        <f t="shared" si="18"/>
        <v>0</v>
      </c>
      <c r="P36" s="56">
        <f t="shared" si="16"/>
        <v>82500</v>
      </c>
      <c r="Q36" s="56">
        <f t="shared" ref="Q36:R37" si="19">Q37</f>
        <v>82500</v>
      </c>
      <c r="R36" s="56">
        <f t="shared" si="19"/>
        <v>0</v>
      </c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3"/>
      <c r="AS36" s="33"/>
      <c r="AT36" s="33"/>
      <c r="AU36" s="33"/>
      <c r="AV36" s="33"/>
      <c r="AW36" s="33"/>
      <c r="AX36" s="33"/>
      <c r="AY36" s="33"/>
      <c r="AZ36" s="33"/>
      <c r="BA36" s="33"/>
      <c r="BB36" s="33"/>
      <c r="BC36" s="33"/>
      <c r="BD36" s="33"/>
    </row>
    <row r="37" spans="1:56" s="23" customFormat="1" ht="37.5" x14ac:dyDescent="0.2">
      <c r="A37" s="49"/>
      <c r="B37" s="54" t="s">
        <v>38</v>
      </c>
      <c r="C37" s="55" t="s">
        <v>49</v>
      </c>
      <c r="D37" s="55" t="s">
        <v>26</v>
      </c>
      <c r="E37" s="55" t="s">
        <v>4</v>
      </c>
      <c r="F37" s="55" t="s">
        <v>26</v>
      </c>
      <c r="G37" s="55" t="s">
        <v>53</v>
      </c>
      <c r="H37" s="55" t="s">
        <v>2</v>
      </c>
      <c r="I37" s="55" t="s">
        <v>23</v>
      </c>
      <c r="J37" s="56">
        <f t="shared" si="0"/>
        <v>90091.33</v>
      </c>
      <c r="K37" s="56">
        <f t="shared" si="17"/>
        <v>90091.33</v>
      </c>
      <c r="L37" s="56">
        <f t="shared" si="17"/>
        <v>0</v>
      </c>
      <c r="M37" s="56">
        <f t="shared" si="15"/>
        <v>82500</v>
      </c>
      <c r="N37" s="56">
        <f t="shared" si="18"/>
        <v>82500</v>
      </c>
      <c r="O37" s="56">
        <f t="shared" si="18"/>
        <v>0</v>
      </c>
      <c r="P37" s="56">
        <f t="shared" si="16"/>
        <v>82500</v>
      </c>
      <c r="Q37" s="56">
        <f t="shared" si="19"/>
        <v>82500</v>
      </c>
      <c r="R37" s="56">
        <f t="shared" si="19"/>
        <v>0</v>
      </c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3"/>
      <c r="AS37" s="33"/>
      <c r="AT37" s="33"/>
      <c r="AU37" s="33"/>
      <c r="AV37" s="33"/>
      <c r="AW37" s="33"/>
      <c r="AX37" s="33"/>
      <c r="AY37" s="33"/>
      <c r="AZ37" s="33"/>
      <c r="BA37" s="33"/>
      <c r="BB37" s="33"/>
      <c r="BC37" s="33"/>
      <c r="BD37" s="33"/>
    </row>
    <row r="38" spans="1:56" s="21" customFormat="1" ht="56.25" x14ac:dyDescent="0.2">
      <c r="A38" s="16"/>
      <c r="B38" s="59" t="s">
        <v>22</v>
      </c>
      <c r="C38" s="60" t="s">
        <v>49</v>
      </c>
      <c r="D38" s="60" t="s">
        <v>26</v>
      </c>
      <c r="E38" s="60" t="s">
        <v>4</v>
      </c>
      <c r="F38" s="60" t="s">
        <v>26</v>
      </c>
      <c r="G38" s="60" t="s">
        <v>53</v>
      </c>
      <c r="H38" s="61" t="s">
        <v>2</v>
      </c>
      <c r="I38" s="60" t="s">
        <v>24</v>
      </c>
      <c r="J38" s="62">
        <f t="shared" si="0"/>
        <v>90091.33</v>
      </c>
      <c r="K38" s="62">
        <v>90091.33</v>
      </c>
      <c r="L38" s="62">
        <v>0</v>
      </c>
      <c r="M38" s="62">
        <f t="shared" si="15"/>
        <v>82500</v>
      </c>
      <c r="N38" s="62">
        <v>82500</v>
      </c>
      <c r="O38" s="62">
        <v>0</v>
      </c>
      <c r="P38" s="62">
        <f t="shared" si="16"/>
        <v>82500</v>
      </c>
      <c r="Q38" s="62">
        <v>82500</v>
      </c>
      <c r="R38" s="62">
        <v>0</v>
      </c>
      <c r="S38" s="33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  <c r="AF38" s="38"/>
      <c r="AG38" s="38"/>
      <c r="AH38" s="38"/>
      <c r="AI38" s="38"/>
      <c r="AJ38" s="38"/>
      <c r="AK38" s="38"/>
      <c r="AL38" s="38"/>
      <c r="AM38" s="38"/>
      <c r="AN38" s="38"/>
      <c r="AO38" s="38"/>
      <c r="AP38" s="38"/>
      <c r="AQ38" s="38"/>
      <c r="AR38" s="38"/>
      <c r="AS38" s="38"/>
      <c r="AT38" s="38"/>
      <c r="AU38" s="38"/>
      <c r="AV38" s="38"/>
      <c r="AW38" s="38"/>
      <c r="AX38" s="38"/>
      <c r="AY38" s="38"/>
      <c r="AZ38" s="38"/>
      <c r="BA38" s="38"/>
      <c r="BB38" s="38"/>
      <c r="BC38" s="38"/>
      <c r="BD38" s="38"/>
    </row>
    <row r="39" spans="1:56" s="23" customFormat="1" ht="37.5" x14ac:dyDescent="0.2">
      <c r="A39" s="49"/>
      <c r="B39" s="54" t="s">
        <v>55</v>
      </c>
      <c r="C39" s="55" t="s">
        <v>49</v>
      </c>
      <c r="D39" s="55" t="s">
        <v>26</v>
      </c>
      <c r="E39" s="55" t="s">
        <v>54</v>
      </c>
      <c r="F39" s="55" t="s">
        <v>2</v>
      </c>
      <c r="G39" s="55" t="s">
        <v>20</v>
      </c>
      <c r="H39" s="55" t="s">
        <v>2</v>
      </c>
      <c r="I39" s="55"/>
      <c r="J39" s="56">
        <f t="shared" si="0"/>
        <v>10000</v>
      </c>
      <c r="K39" s="56">
        <f t="shared" ref="K39:L41" si="20">K40</f>
        <v>10000</v>
      </c>
      <c r="L39" s="56">
        <f t="shared" si="20"/>
        <v>0</v>
      </c>
      <c r="M39" s="56">
        <f t="shared" si="15"/>
        <v>10000</v>
      </c>
      <c r="N39" s="56">
        <f t="shared" ref="N39:O41" si="21">N40</f>
        <v>10000</v>
      </c>
      <c r="O39" s="56">
        <f t="shared" si="21"/>
        <v>0</v>
      </c>
      <c r="P39" s="56">
        <f t="shared" si="16"/>
        <v>10000</v>
      </c>
      <c r="Q39" s="56">
        <f t="shared" ref="Q39:R41" si="22">Q40</f>
        <v>10000</v>
      </c>
      <c r="R39" s="56">
        <f t="shared" si="22"/>
        <v>0</v>
      </c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  <c r="AG39" s="33"/>
      <c r="AH39" s="33"/>
      <c r="AI39" s="33"/>
      <c r="AJ39" s="33"/>
      <c r="AK39" s="33"/>
      <c r="AL39" s="33"/>
      <c r="AM39" s="33"/>
      <c r="AN39" s="33"/>
      <c r="AO39" s="33"/>
      <c r="AP39" s="33"/>
      <c r="AQ39" s="33"/>
      <c r="AR39" s="33"/>
      <c r="AS39" s="33"/>
      <c r="AT39" s="33"/>
      <c r="AU39" s="33"/>
      <c r="AV39" s="33"/>
      <c r="AW39" s="33"/>
      <c r="AX39" s="33"/>
      <c r="AY39" s="33"/>
      <c r="AZ39" s="33"/>
      <c r="BA39" s="33"/>
      <c r="BB39" s="33"/>
      <c r="BC39" s="33"/>
      <c r="BD39" s="33"/>
    </row>
    <row r="40" spans="1:56" s="23" customFormat="1" ht="60" customHeight="1" x14ac:dyDescent="0.2">
      <c r="A40" s="49"/>
      <c r="B40" s="54" t="s">
        <v>56</v>
      </c>
      <c r="C40" s="55" t="s">
        <v>49</v>
      </c>
      <c r="D40" s="55" t="s">
        <v>26</v>
      </c>
      <c r="E40" s="55" t="s">
        <v>54</v>
      </c>
      <c r="F40" s="55" t="s">
        <v>26</v>
      </c>
      <c r="G40" s="55" t="s">
        <v>53</v>
      </c>
      <c r="H40" s="55" t="s">
        <v>2</v>
      </c>
      <c r="I40" s="55"/>
      <c r="J40" s="56">
        <f t="shared" si="0"/>
        <v>10000</v>
      </c>
      <c r="K40" s="56">
        <f t="shared" si="20"/>
        <v>10000</v>
      </c>
      <c r="L40" s="56">
        <f t="shared" si="20"/>
        <v>0</v>
      </c>
      <c r="M40" s="56">
        <f t="shared" si="15"/>
        <v>10000</v>
      </c>
      <c r="N40" s="56">
        <f t="shared" si="21"/>
        <v>10000</v>
      </c>
      <c r="O40" s="56">
        <f t="shared" si="21"/>
        <v>0</v>
      </c>
      <c r="P40" s="56">
        <f t="shared" si="16"/>
        <v>10000</v>
      </c>
      <c r="Q40" s="56">
        <f t="shared" si="22"/>
        <v>10000</v>
      </c>
      <c r="R40" s="56">
        <f t="shared" si="22"/>
        <v>0</v>
      </c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  <c r="AG40" s="33"/>
      <c r="AH40" s="33"/>
      <c r="AI40" s="33"/>
      <c r="AJ40" s="33"/>
      <c r="AK40" s="33"/>
      <c r="AL40" s="33"/>
      <c r="AM40" s="33"/>
      <c r="AN40" s="33"/>
      <c r="AO40" s="33"/>
      <c r="AP40" s="33"/>
      <c r="AQ40" s="33"/>
      <c r="AR40" s="33"/>
      <c r="AS40" s="33"/>
      <c r="AT40" s="33"/>
      <c r="AU40" s="33"/>
      <c r="AV40" s="33"/>
      <c r="AW40" s="33"/>
      <c r="AX40" s="33"/>
      <c r="AY40" s="33"/>
      <c r="AZ40" s="33"/>
      <c r="BA40" s="33"/>
      <c r="BB40" s="33"/>
      <c r="BC40" s="33"/>
      <c r="BD40" s="33"/>
    </row>
    <row r="41" spans="1:56" s="23" customFormat="1" ht="56.25" customHeight="1" x14ac:dyDescent="0.2">
      <c r="A41" s="49"/>
      <c r="B41" s="54" t="s">
        <v>38</v>
      </c>
      <c r="C41" s="55" t="s">
        <v>49</v>
      </c>
      <c r="D41" s="55" t="s">
        <v>26</v>
      </c>
      <c r="E41" s="55" t="s">
        <v>54</v>
      </c>
      <c r="F41" s="55" t="s">
        <v>26</v>
      </c>
      <c r="G41" s="55" t="s">
        <v>53</v>
      </c>
      <c r="H41" s="55" t="s">
        <v>2</v>
      </c>
      <c r="I41" s="55" t="s">
        <v>23</v>
      </c>
      <c r="J41" s="56">
        <f t="shared" si="0"/>
        <v>10000</v>
      </c>
      <c r="K41" s="56">
        <f t="shared" si="20"/>
        <v>10000</v>
      </c>
      <c r="L41" s="56">
        <f t="shared" si="20"/>
        <v>0</v>
      </c>
      <c r="M41" s="56">
        <f t="shared" si="15"/>
        <v>10000</v>
      </c>
      <c r="N41" s="56">
        <f t="shared" si="21"/>
        <v>10000</v>
      </c>
      <c r="O41" s="56">
        <f t="shared" si="21"/>
        <v>0</v>
      </c>
      <c r="P41" s="56">
        <f t="shared" si="16"/>
        <v>10000</v>
      </c>
      <c r="Q41" s="56">
        <f t="shared" si="22"/>
        <v>10000</v>
      </c>
      <c r="R41" s="56">
        <f t="shared" si="22"/>
        <v>0</v>
      </c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  <c r="AG41" s="33"/>
      <c r="AH41" s="33"/>
      <c r="AI41" s="33"/>
      <c r="AJ41" s="33"/>
      <c r="AK41" s="33"/>
      <c r="AL41" s="33"/>
      <c r="AM41" s="33"/>
      <c r="AN41" s="33"/>
      <c r="AO41" s="33"/>
      <c r="AP41" s="33"/>
      <c r="AQ41" s="33"/>
      <c r="AR41" s="33"/>
      <c r="AS41" s="33"/>
      <c r="AT41" s="33"/>
      <c r="AU41" s="33"/>
      <c r="AV41" s="33"/>
      <c r="AW41" s="33"/>
      <c r="AX41" s="33"/>
      <c r="AY41" s="33"/>
      <c r="AZ41" s="33"/>
      <c r="BA41" s="33"/>
      <c r="BB41" s="33"/>
      <c r="BC41" s="33"/>
      <c r="BD41" s="33"/>
    </row>
    <row r="42" spans="1:56" s="23" customFormat="1" ht="56.25" x14ac:dyDescent="0.2">
      <c r="A42" s="16"/>
      <c r="B42" s="59" t="s">
        <v>22</v>
      </c>
      <c r="C42" s="60" t="s">
        <v>49</v>
      </c>
      <c r="D42" s="60" t="s">
        <v>26</v>
      </c>
      <c r="E42" s="60" t="s">
        <v>54</v>
      </c>
      <c r="F42" s="60" t="s">
        <v>26</v>
      </c>
      <c r="G42" s="60" t="s">
        <v>53</v>
      </c>
      <c r="H42" s="61" t="s">
        <v>2</v>
      </c>
      <c r="I42" s="60" t="s">
        <v>24</v>
      </c>
      <c r="J42" s="62">
        <f t="shared" si="0"/>
        <v>10000</v>
      </c>
      <c r="K42" s="62">
        <v>10000</v>
      </c>
      <c r="L42" s="62">
        <v>0</v>
      </c>
      <c r="M42" s="62">
        <f t="shared" si="15"/>
        <v>10000</v>
      </c>
      <c r="N42" s="62">
        <v>10000</v>
      </c>
      <c r="O42" s="62">
        <v>0</v>
      </c>
      <c r="P42" s="62">
        <f t="shared" si="16"/>
        <v>10000</v>
      </c>
      <c r="Q42" s="62">
        <v>10000</v>
      </c>
      <c r="R42" s="62">
        <v>0</v>
      </c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3"/>
      <c r="AT42" s="33"/>
      <c r="AU42" s="33"/>
      <c r="AV42" s="33"/>
      <c r="AW42" s="33"/>
      <c r="AX42" s="33"/>
      <c r="AY42" s="33"/>
      <c r="AZ42" s="33"/>
      <c r="BA42" s="33"/>
      <c r="BB42" s="33"/>
      <c r="BC42" s="33"/>
      <c r="BD42" s="33"/>
    </row>
    <row r="43" spans="1:56" s="23" customFormat="1" ht="37.5" x14ac:dyDescent="0.2">
      <c r="A43" s="49"/>
      <c r="B43" s="54" t="s">
        <v>58</v>
      </c>
      <c r="C43" s="55" t="s">
        <v>49</v>
      </c>
      <c r="D43" s="55" t="s">
        <v>26</v>
      </c>
      <c r="E43" s="55" t="s">
        <v>57</v>
      </c>
      <c r="F43" s="55" t="s">
        <v>2</v>
      </c>
      <c r="G43" s="55" t="s">
        <v>20</v>
      </c>
      <c r="H43" s="55" t="s">
        <v>2</v>
      </c>
      <c r="I43" s="55"/>
      <c r="J43" s="56">
        <f t="shared" si="0"/>
        <v>30744</v>
      </c>
      <c r="K43" s="56">
        <f t="shared" ref="K43:L49" si="23">K44</f>
        <v>30744</v>
      </c>
      <c r="L43" s="56">
        <f t="shared" si="23"/>
        <v>0</v>
      </c>
      <c r="M43" s="56">
        <f t="shared" si="15"/>
        <v>30744</v>
      </c>
      <c r="N43" s="56">
        <f t="shared" ref="N43:O49" si="24">N44</f>
        <v>30744</v>
      </c>
      <c r="O43" s="56">
        <f t="shared" si="24"/>
        <v>0</v>
      </c>
      <c r="P43" s="56">
        <f t="shared" si="16"/>
        <v>30744</v>
      </c>
      <c r="Q43" s="56">
        <f t="shared" ref="Q43:R49" si="25">Q44</f>
        <v>30744</v>
      </c>
      <c r="R43" s="56">
        <f t="shared" si="25"/>
        <v>0</v>
      </c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3"/>
      <c r="AS43" s="33"/>
      <c r="AT43" s="33"/>
      <c r="AU43" s="33"/>
      <c r="AV43" s="33"/>
      <c r="AW43" s="33"/>
      <c r="AX43" s="33"/>
      <c r="AY43" s="33"/>
      <c r="AZ43" s="33"/>
      <c r="BA43" s="33"/>
      <c r="BB43" s="33"/>
      <c r="BC43" s="33"/>
      <c r="BD43" s="33"/>
    </row>
    <row r="44" spans="1:56" s="23" customFormat="1" ht="59.25" customHeight="1" x14ac:dyDescent="0.2">
      <c r="A44" s="49"/>
      <c r="B44" s="54" t="s">
        <v>59</v>
      </c>
      <c r="C44" s="55" t="s">
        <v>49</v>
      </c>
      <c r="D44" s="55" t="s">
        <v>26</v>
      </c>
      <c r="E44" s="55" t="s">
        <v>57</v>
      </c>
      <c r="F44" s="55" t="s">
        <v>26</v>
      </c>
      <c r="G44" s="55" t="s">
        <v>53</v>
      </c>
      <c r="H44" s="55" t="s">
        <v>2</v>
      </c>
      <c r="I44" s="55"/>
      <c r="J44" s="56">
        <f t="shared" si="0"/>
        <v>30744</v>
      </c>
      <c r="K44" s="56">
        <f>K45</f>
        <v>30744</v>
      </c>
      <c r="L44" s="56">
        <f>L45</f>
        <v>0</v>
      </c>
      <c r="M44" s="56">
        <f t="shared" si="15"/>
        <v>30744</v>
      </c>
      <c r="N44" s="56">
        <f>N45</f>
        <v>30744</v>
      </c>
      <c r="O44" s="56">
        <f>O45</f>
        <v>0</v>
      </c>
      <c r="P44" s="56">
        <f t="shared" si="16"/>
        <v>30744</v>
      </c>
      <c r="Q44" s="56">
        <f>Q45</f>
        <v>30744</v>
      </c>
      <c r="R44" s="56">
        <f>R45</f>
        <v>0</v>
      </c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  <c r="AG44" s="33"/>
      <c r="AH44" s="33"/>
      <c r="AI44" s="33"/>
      <c r="AJ44" s="33"/>
      <c r="AK44" s="33"/>
      <c r="AL44" s="33"/>
      <c r="AM44" s="33"/>
      <c r="AN44" s="33"/>
      <c r="AO44" s="33"/>
      <c r="AP44" s="33"/>
      <c r="AQ44" s="33"/>
      <c r="AR44" s="33"/>
      <c r="AS44" s="33"/>
      <c r="AT44" s="33"/>
      <c r="AU44" s="33"/>
      <c r="AV44" s="33"/>
      <c r="AW44" s="33"/>
      <c r="AX44" s="33"/>
      <c r="AY44" s="33"/>
      <c r="AZ44" s="33"/>
      <c r="BA44" s="33"/>
      <c r="BB44" s="33"/>
      <c r="BC44" s="33"/>
      <c r="BD44" s="33"/>
    </row>
    <row r="45" spans="1:56" s="23" customFormat="1" ht="37.5" customHeight="1" x14ac:dyDescent="0.2">
      <c r="A45" s="49"/>
      <c r="B45" s="54" t="s">
        <v>62</v>
      </c>
      <c r="C45" s="55" t="s">
        <v>49</v>
      </c>
      <c r="D45" s="55" t="s">
        <v>26</v>
      </c>
      <c r="E45" s="55" t="s">
        <v>57</v>
      </c>
      <c r="F45" s="55" t="s">
        <v>26</v>
      </c>
      <c r="G45" s="55" t="s">
        <v>53</v>
      </c>
      <c r="H45" s="55" t="s">
        <v>2</v>
      </c>
      <c r="I45" s="55" t="s">
        <v>60</v>
      </c>
      <c r="J45" s="56">
        <f t="shared" si="0"/>
        <v>30744</v>
      </c>
      <c r="K45" s="56">
        <f t="shared" si="23"/>
        <v>30744</v>
      </c>
      <c r="L45" s="56">
        <f t="shared" si="23"/>
        <v>0</v>
      </c>
      <c r="M45" s="56">
        <f t="shared" si="15"/>
        <v>30744</v>
      </c>
      <c r="N45" s="56">
        <f t="shared" si="24"/>
        <v>30744</v>
      </c>
      <c r="O45" s="56">
        <f t="shared" si="24"/>
        <v>0</v>
      </c>
      <c r="P45" s="56">
        <f t="shared" si="16"/>
        <v>30744</v>
      </c>
      <c r="Q45" s="56">
        <f t="shared" si="25"/>
        <v>30744</v>
      </c>
      <c r="R45" s="56">
        <f t="shared" si="25"/>
        <v>0</v>
      </c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  <c r="AG45" s="33"/>
      <c r="AH45" s="33"/>
      <c r="AI45" s="33"/>
      <c r="AJ45" s="33"/>
      <c r="AK45" s="33"/>
      <c r="AL45" s="33"/>
      <c r="AM45" s="33"/>
      <c r="AN45" s="33"/>
      <c r="AO45" s="33"/>
      <c r="AP45" s="33"/>
      <c r="AQ45" s="33"/>
      <c r="AR45" s="33"/>
      <c r="AS45" s="33"/>
      <c r="AT45" s="33"/>
      <c r="AU45" s="33"/>
      <c r="AV45" s="33"/>
      <c r="AW45" s="33"/>
      <c r="AX45" s="33"/>
      <c r="AY45" s="33"/>
      <c r="AZ45" s="33"/>
      <c r="BA45" s="33"/>
      <c r="BB45" s="33"/>
      <c r="BC45" s="33"/>
      <c r="BD45" s="33"/>
    </row>
    <row r="46" spans="1:56" s="23" customFormat="1" ht="37.5" x14ac:dyDescent="0.2">
      <c r="A46" s="16"/>
      <c r="B46" s="59" t="s">
        <v>63</v>
      </c>
      <c r="C46" s="60" t="s">
        <v>49</v>
      </c>
      <c r="D46" s="60" t="s">
        <v>26</v>
      </c>
      <c r="E46" s="60" t="s">
        <v>57</v>
      </c>
      <c r="F46" s="60" t="s">
        <v>26</v>
      </c>
      <c r="G46" s="60" t="s">
        <v>53</v>
      </c>
      <c r="H46" s="61" t="s">
        <v>2</v>
      </c>
      <c r="I46" s="60" t="s">
        <v>61</v>
      </c>
      <c r="J46" s="62">
        <f t="shared" si="0"/>
        <v>30744</v>
      </c>
      <c r="K46" s="62">
        <v>30744</v>
      </c>
      <c r="L46" s="62">
        <v>0</v>
      </c>
      <c r="M46" s="62">
        <f t="shared" si="15"/>
        <v>30744</v>
      </c>
      <c r="N46" s="62">
        <v>30744</v>
      </c>
      <c r="O46" s="62">
        <v>0</v>
      </c>
      <c r="P46" s="62">
        <f t="shared" si="16"/>
        <v>30744</v>
      </c>
      <c r="Q46" s="62">
        <v>30744</v>
      </c>
      <c r="R46" s="62">
        <v>0</v>
      </c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3"/>
      <c r="AS46" s="33"/>
      <c r="AT46" s="33"/>
      <c r="AU46" s="33"/>
      <c r="AV46" s="33"/>
      <c r="AW46" s="33"/>
      <c r="AX46" s="33"/>
      <c r="AY46" s="33"/>
      <c r="AZ46" s="33"/>
      <c r="BA46" s="33"/>
      <c r="BB46" s="33"/>
      <c r="BC46" s="33"/>
      <c r="BD46" s="33"/>
    </row>
    <row r="47" spans="1:56" s="23" customFormat="1" ht="18.75" x14ac:dyDescent="0.2">
      <c r="A47" s="16"/>
      <c r="B47" s="63" t="s">
        <v>94</v>
      </c>
      <c r="C47" s="55" t="s">
        <v>49</v>
      </c>
      <c r="D47" s="55" t="s">
        <v>26</v>
      </c>
      <c r="E47" s="55" t="s">
        <v>81</v>
      </c>
      <c r="F47" s="55" t="s">
        <v>2</v>
      </c>
      <c r="G47" s="55" t="s">
        <v>20</v>
      </c>
      <c r="H47" s="55" t="s">
        <v>2</v>
      </c>
      <c r="I47" s="55"/>
      <c r="J47" s="56">
        <f t="shared" ref="J47:J50" si="26">K47+L47</f>
        <v>75900</v>
      </c>
      <c r="K47" s="56">
        <f t="shared" si="23"/>
        <v>75900</v>
      </c>
      <c r="L47" s="56">
        <f t="shared" si="23"/>
        <v>0</v>
      </c>
      <c r="M47" s="56">
        <f t="shared" ref="M47:M50" si="27">N47+O47</f>
        <v>75900</v>
      </c>
      <c r="N47" s="56">
        <f t="shared" si="24"/>
        <v>75900</v>
      </c>
      <c r="O47" s="56">
        <f t="shared" si="24"/>
        <v>0</v>
      </c>
      <c r="P47" s="56">
        <f t="shared" ref="P47:P50" si="28">Q47+R47</f>
        <v>75900</v>
      </c>
      <c r="Q47" s="56">
        <f t="shared" si="25"/>
        <v>75900</v>
      </c>
      <c r="R47" s="56">
        <f t="shared" si="25"/>
        <v>0</v>
      </c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33"/>
      <c r="AJ47" s="33"/>
      <c r="AK47" s="33"/>
      <c r="AL47" s="33"/>
      <c r="AM47" s="33"/>
      <c r="AN47" s="33"/>
      <c r="AO47" s="33"/>
      <c r="AP47" s="33"/>
      <c r="AQ47" s="33"/>
      <c r="AR47" s="33"/>
      <c r="AS47" s="33"/>
      <c r="AT47" s="33"/>
      <c r="AU47" s="33"/>
      <c r="AV47" s="33"/>
      <c r="AW47" s="33"/>
      <c r="AX47" s="33"/>
      <c r="AY47" s="33"/>
      <c r="AZ47" s="33"/>
      <c r="BA47" s="33"/>
      <c r="BB47" s="33"/>
      <c r="BC47" s="33"/>
      <c r="BD47" s="33"/>
    </row>
    <row r="48" spans="1:56" s="23" customFormat="1" ht="56.25" x14ac:dyDescent="0.2">
      <c r="A48" s="16"/>
      <c r="B48" s="63" t="s">
        <v>95</v>
      </c>
      <c r="C48" s="55" t="s">
        <v>49</v>
      </c>
      <c r="D48" s="55" t="s">
        <v>26</v>
      </c>
      <c r="E48" s="55" t="s">
        <v>81</v>
      </c>
      <c r="F48" s="55" t="s">
        <v>26</v>
      </c>
      <c r="G48" s="55" t="s">
        <v>53</v>
      </c>
      <c r="H48" s="55" t="s">
        <v>2</v>
      </c>
      <c r="I48" s="55"/>
      <c r="J48" s="56">
        <f t="shared" si="26"/>
        <v>75900</v>
      </c>
      <c r="K48" s="56">
        <f>K49</f>
        <v>75900</v>
      </c>
      <c r="L48" s="56">
        <f>L49</f>
        <v>0</v>
      </c>
      <c r="M48" s="56">
        <f t="shared" si="27"/>
        <v>75900</v>
      </c>
      <c r="N48" s="56">
        <f>N49</f>
        <v>75900</v>
      </c>
      <c r="O48" s="56">
        <f>O49</f>
        <v>0</v>
      </c>
      <c r="P48" s="56">
        <f t="shared" si="28"/>
        <v>75900</v>
      </c>
      <c r="Q48" s="56">
        <f>Q49</f>
        <v>75900</v>
      </c>
      <c r="R48" s="56">
        <f>R49</f>
        <v>0</v>
      </c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</row>
    <row r="49" spans="1:56" s="23" customFormat="1" ht="37.5" x14ac:dyDescent="0.2">
      <c r="A49" s="16"/>
      <c r="B49" s="63" t="s">
        <v>62</v>
      </c>
      <c r="C49" s="55" t="s">
        <v>49</v>
      </c>
      <c r="D49" s="55" t="s">
        <v>26</v>
      </c>
      <c r="E49" s="55" t="s">
        <v>81</v>
      </c>
      <c r="F49" s="55" t="s">
        <v>26</v>
      </c>
      <c r="G49" s="55" t="s">
        <v>53</v>
      </c>
      <c r="H49" s="55" t="s">
        <v>2</v>
      </c>
      <c r="I49" s="55" t="s">
        <v>60</v>
      </c>
      <c r="J49" s="56">
        <f t="shared" si="26"/>
        <v>75900</v>
      </c>
      <c r="K49" s="56">
        <f t="shared" si="23"/>
        <v>75900</v>
      </c>
      <c r="L49" s="56">
        <f t="shared" si="23"/>
        <v>0</v>
      </c>
      <c r="M49" s="56">
        <f t="shared" si="27"/>
        <v>75900</v>
      </c>
      <c r="N49" s="56">
        <f t="shared" si="24"/>
        <v>75900</v>
      </c>
      <c r="O49" s="56">
        <f t="shared" si="24"/>
        <v>0</v>
      </c>
      <c r="P49" s="56">
        <f t="shared" si="28"/>
        <v>75900</v>
      </c>
      <c r="Q49" s="56">
        <f t="shared" si="25"/>
        <v>75900</v>
      </c>
      <c r="R49" s="56">
        <f t="shared" si="25"/>
        <v>0</v>
      </c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</row>
    <row r="50" spans="1:56" s="23" customFormat="1" ht="18.75" x14ac:dyDescent="0.2">
      <c r="A50" s="16"/>
      <c r="B50" s="64" t="s">
        <v>86</v>
      </c>
      <c r="C50" s="60" t="s">
        <v>49</v>
      </c>
      <c r="D50" s="60" t="s">
        <v>26</v>
      </c>
      <c r="E50" s="60" t="s">
        <v>81</v>
      </c>
      <c r="F50" s="60" t="s">
        <v>26</v>
      </c>
      <c r="G50" s="60" t="s">
        <v>53</v>
      </c>
      <c r="H50" s="61" t="s">
        <v>2</v>
      </c>
      <c r="I50" s="60" t="s">
        <v>83</v>
      </c>
      <c r="J50" s="62">
        <f t="shared" si="26"/>
        <v>75900</v>
      </c>
      <c r="K50" s="62">
        <v>75900</v>
      </c>
      <c r="L50" s="62">
        <v>0</v>
      </c>
      <c r="M50" s="62">
        <f t="shared" si="27"/>
        <v>75900</v>
      </c>
      <c r="N50" s="62">
        <v>75900</v>
      </c>
      <c r="O50" s="62">
        <v>0</v>
      </c>
      <c r="P50" s="62">
        <f t="shared" si="28"/>
        <v>75900</v>
      </c>
      <c r="Q50" s="62">
        <v>75900</v>
      </c>
      <c r="R50" s="62">
        <v>0</v>
      </c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33"/>
      <c r="AJ50" s="33"/>
      <c r="AK50" s="33"/>
      <c r="AL50" s="33"/>
      <c r="AM50" s="33"/>
      <c r="AN50" s="33"/>
      <c r="AO50" s="33"/>
      <c r="AP50" s="33"/>
      <c r="AQ50" s="33"/>
      <c r="AR50" s="33"/>
      <c r="AS50" s="33"/>
      <c r="AT50" s="33"/>
      <c r="AU50" s="33"/>
      <c r="AV50" s="33"/>
      <c r="AW50" s="33"/>
      <c r="AX50" s="33"/>
      <c r="AY50" s="33"/>
      <c r="AZ50" s="33"/>
      <c r="BA50" s="33"/>
      <c r="BB50" s="33"/>
      <c r="BC50" s="33"/>
      <c r="BD50" s="33"/>
    </row>
    <row r="51" spans="1:56" s="23" customFormat="1" ht="75" x14ac:dyDescent="0.2">
      <c r="A51" s="49"/>
      <c r="B51" s="54" t="s">
        <v>65</v>
      </c>
      <c r="C51" s="55" t="s">
        <v>49</v>
      </c>
      <c r="D51" s="55" t="s">
        <v>34</v>
      </c>
      <c r="E51" s="55" t="s">
        <v>3</v>
      </c>
      <c r="F51" s="55" t="s">
        <v>2</v>
      </c>
      <c r="G51" s="55" t="s">
        <v>20</v>
      </c>
      <c r="H51" s="55" t="s">
        <v>2</v>
      </c>
      <c r="I51" s="55"/>
      <c r="J51" s="56">
        <f t="shared" si="0"/>
        <v>8954474.3500000015</v>
      </c>
      <c r="K51" s="56">
        <f>K52</f>
        <v>8795216.3500000015</v>
      </c>
      <c r="L51" s="56">
        <f>L52</f>
        <v>159258</v>
      </c>
      <c r="M51" s="56">
        <f t="shared" si="15"/>
        <v>6223360.9800000004</v>
      </c>
      <c r="N51" s="56">
        <f>N52</f>
        <v>6056712.9800000004</v>
      </c>
      <c r="O51" s="56">
        <f>O52</f>
        <v>166648</v>
      </c>
      <c r="P51" s="56">
        <f t="shared" si="16"/>
        <v>6333292.0700000003</v>
      </c>
      <c r="Q51" s="56">
        <f>Q52</f>
        <v>6160575.0700000003</v>
      </c>
      <c r="R51" s="56">
        <f>R52</f>
        <v>172717</v>
      </c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3"/>
      <c r="AS51" s="33"/>
      <c r="AT51" s="33"/>
      <c r="AU51" s="33"/>
      <c r="AV51" s="33"/>
      <c r="AW51" s="33"/>
      <c r="AX51" s="33"/>
      <c r="AY51" s="33"/>
      <c r="AZ51" s="33"/>
      <c r="BA51" s="33"/>
      <c r="BB51" s="33"/>
      <c r="BC51" s="33"/>
      <c r="BD51" s="33"/>
    </row>
    <row r="52" spans="1:56" s="23" customFormat="1" ht="75" x14ac:dyDescent="0.2">
      <c r="A52" s="49"/>
      <c r="B52" s="54" t="s">
        <v>66</v>
      </c>
      <c r="C52" s="55" t="s">
        <v>49</v>
      </c>
      <c r="D52" s="55" t="s">
        <v>34</v>
      </c>
      <c r="E52" s="55" t="s">
        <v>4</v>
      </c>
      <c r="F52" s="55" t="s">
        <v>2</v>
      </c>
      <c r="G52" s="55" t="s">
        <v>20</v>
      </c>
      <c r="H52" s="55" t="s">
        <v>2</v>
      </c>
      <c r="I52" s="55"/>
      <c r="J52" s="56">
        <f t="shared" si="0"/>
        <v>8954474.3500000015</v>
      </c>
      <c r="K52" s="56">
        <f>K53+K58+K65+K68+K71+K74+K79</f>
        <v>8795216.3500000015</v>
      </c>
      <c r="L52" s="56">
        <f>L53+L58+L65+L68+L71+L74+L79</f>
        <v>159258</v>
      </c>
      <c r="M52" s="56">
        <f t="shared" si="15"/>
        <v>6223360.9800000004</v>
      </c>
      <c r="N52" s="56">
        <f>N53+N58+N65+N68+N71+N74+N79</f>
        <v>6056712.9800000004</v>
      </c>
      <c r="O52" s="56">
        <f>O53+O58+O65+O68+O71+O74+O79</f>
        <v>166648</v>
      </c>
      <c r="P52" s="56">
        <f t="shared" si="16"/>
        <v>6333292.0700000003</v>
      </c>
      <c r="Q52" s="56">
        <f>Q53+Q58+Q65+Q68+Q71+Q74+Q79</f>
        <v>6160575.0700000003</v>
      </c>
      <c r="R52" s="56">
        <f>R53+R58+R65+R68+R71+R74+R79</f>
        <v>172717</v>
      </c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  <c r="AG52" s="33"/>
      <c r="AH52" s="33"/>
      <c r="AI52" s="33"/>
      <c r="AJ52" s="33"/>
      <c r="AK52" s="33"/>
      <c r="AL52" s="33"/>
      <c r="AM52" s="33"/>
      <c r="AN52" s="33"/>
      <c r="AO52" s="33"/>
      <c r="AP52" s="33"/>
      <c r="AQ52" s="33"/>
      <c r="AR52" s="33"/>
      <c r="AS52" s="33"/>
      <c r="AT52" s="33"/>
      <c r="AU52" s="33"/>
      <c r="AV52" s="33"/>
      <c r="AW52" s="33"/>
      <c r="AX52" s="33"/>
      <c r="AY52" s="33"/>
      <c r="AZ52" s="33"/>
      <c r="BA52" s="33"/>
      <c r="BB52" s="33"/>
      <c r="BC52" s="33"/>
      <c r="BD52" s="33"/>
    </row>
    <row r="53" spans="1:56" s="23" customFormat="1" ht="56.25" x14ac:dyDescent="0.2">
      <c r="A53" s="49"/>
      <c r="B53" s="54" t="s">
        <v>68</v>
      </c>
      <c r="C53" s="55" t="s">
        <v>49</v>
      </c>
      <c r="D53" s="55" t="s">
        <v>34</v>
      </c>
      <c r="E53" s="55" t="s">
        <v>4</v>
      </c>
      <c r="F53" s="55" t="s">
        <v>26</v>
      </c>
      <c r="G53" s="55" t="s">
        <v>53</v>
      </c>
      <c r="H53" s="55" t="s">
        <v>2</v>
      </c>
      <c r="I53" s="55"/>
      <c r="J53" s="56">
        <f t="shared" si="0"/>
        <v>131500</v>
      </c>
      <c r="K53" s="56">
        <f>K54+K56</f>
        <v>131500</v>
      </c>
      <c r="L53" s="56">
        <f>L54+L56</f>
        <v>0</v>
      </c>
      <c r="M53" s="56">
        <f t="shared" si="15"/>
        <v>5000</v>
      </c>
      <c r="N53" s="56">
        <f>N54+N56</f>
        <v>5000</v>
      </c>
      <c r="O53" s="56">
        <f>O54+O56</f>
        <v>0</v>
      </c>
      <c r="P53" s="56">
        <f t="shared" si="16"/>
        <v>5000</v>
      </c>
      <c r="Q53" s="56">
        <f>Q54+Q56</f>
        <v>5000</v>
      </c>
      <c r="R53" s="56">
        <f>R54+R56</f>
        <v>0</v>
      </c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3"/>
      <c r="AS53" s="33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3"/>
    </row>
    <row r="54" spans="1:56" s="23" customFormat="1" ht="37.5" x14ac:dyDescent="0.2">
      <c r="A54" s="49"/>
      <c r="B54" s="54" t="s">
        <v>38</v>
      </c>
      <c r="C54" s="55" t="s">
        <v>49</v>
      </c>
      <c r="D54" s="55" t="s">
        <v>34</v>
      </c>
      <c r="E54" s="55" t="s">
        <v>4</v>
      </c>
      <c r="F54" s="55" t="s">
        <v>26</v>
      </c>
      <c r="G54" s="55" t="s">
        <v>53</v>
      </c>
      <c r="H54" s="55" t="s">
        <v>2</v>
      </c>
      <c r="I54" s="55" t="s">
        <v>23</v>
      </c>
      <c r="J54" s="56">
        <f t="shared" si="0"/>
        <v>126500</v>
      </c>
      <c r="K54" s="56">
        <f>K55</f>
        <v>126500</v>
      </c>
      <c r="L54" s="56">
        <f>L55</f>
        <v>0</v>
      </c>
      <c r="M54" s="56">
        <f t="shared" ref="M54:M106" si="29">N54+O54</f>
        <v>0</v>
      </c>
      <c r="N54" s="56">
        <f>N55</f>
        <v>0</v>
      </c>
      <c r="O54" s="56">
        <f>O55</f>
        <v>0</v>
      </c>
      <c r="P54" s="56">
        <f t="shared" ref="P54:P106" si="30">Q54+R54</f>
        <v>0</v>
      </c>
      <c r="Q54" s="56">
        <f>Q55</f>
        <v>0</v>
      </c>
      <c r="R54" s="56">
        <f>R55</f>
        <v>0</v>
      </c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  <c r="AG54" s="33"/>
      <c r="AH54" s="33"/>
      <c r="AI54" s="33"/>
      <c r="AJ54" s="33"/>
      <c r="AK54" s="33"/>
      <c r="AL54" s="33"/>
      <c r="AM54" s="33"/>
      <c r="AN54" s="33"/>
      <c r="AO54" s="33"/>
      <c r="AP54" s="33"/>
      <c r="AQ54" s="33"/>
      <c r="AR54" s="33"/>
      <c r="AS54" s="33"/>
      <c r="AT54" s="33"/>
      <c r="AU54" s="33"/>
      <c r="AV54" s="33"/>
      <c r="AW54" s="33"/>
      <c r="AX54" s="33"/>
      <c r="AY54" s="33"/>
      <c r="AZ54" s="33"/>
      <c r="BA54" s="33"/>
      <c r="BB54" s="33"/>
      <c r="BC54" s="33"/>
      <c r="BD54" s="33"/>
    </row>
    <row r="55" spans="1:56" s="23" customFormat="1" ht="56.25" x14ac:dyDescent="0.2">
      <c r="A55" s="16"/>
      <c r="B55" s="59" t="s">
        <v>22</v>
      </c>
      <c r="C55" s="60" t="s">
        <v>49</v>
      </c>
      <c r="D55" s="60" t="s">
        <v>34</v>
      </c>
      <c r="E55" s="60" t="s">
        <v>4</v>
      </c>
      <c r="F55" s="60" t="s">
        <v>26</v>
      </c>
      <c r="G55" s="60" t="s">
        <v>53</v>
      </c>
      <c r="H55" s="61" t="s">
        <v>2</v>
      </c>
      <c r="I55" s="60" t="s">
        <v>24</v>
      </c>
      <c r="J55" s="62">
        <f t="shared" si="0"/>
        <v>126500</v>
      </c>
      <c r="K55" s="62">
        <v>126500</v>
      </c>
      <c r="L55" s="62">
        <v>0</v>
      </c>
      <c r="M55" s="62">
        <f t="shared" si="29"/>
        <v>0</v>
      </c>
      <c r="N55" s="62">
        <v>0</v>
      </c>
      <c r="O55" s="62">
        <v>0</v>
      </c>
      <c r="P55" s="62">
        <f t="shared" si="30"/>
        <v>0</v>
      </c>
      <c r="Q55" s="62">
        <v>0</v>
      </c>
      <c r="R55" s="62">
        <v>0</v>
      </c>
      <c r="S55" s="33"/>
      <c r="T55" s="52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  <c r="AG55" s="33"/>
      <c r="AH55" s="33"/>
      <c r="AI55" s="33"/>
      <c r="AJ55" s="33"/>
      <c r="AK55" s="33"/>
      <c r="AL55" s="33"/>
      <c r="AM55" s="33"/>
      <c r="AN55" s="33"/>
      <c r="AO55" s="33"/>
      <c r="AP55" s="33"/>
      <c r="AQ55" s="33"/>
      <c r="AR55" s="33"/>
      <c r="AS55" s="33"/>
      <c r="AT55" s="33"/>
      <c r="AU55" s="33"/>
      <c r="AV55" s="33"/>
      <c r="AW55" s="33"/>
      <c r="AX55" s="33"/>
      <c r="AY55" s="33"/>
      <c r="AZ55" s="33"/>
      <c r="BA55" s="33"/>
      <c r="BB55" s="33"/>
      <c r="BC55" s="33"/>
      <c r="BD55" s="33"/>
    </row>
    <row r="56" spans="1:56" s="23" customFormat="1" ht="18.75" x14ac:dyDescent="0.2">
      <c r="A56" s="16"/>
      <c r="B56" s="63" t="s">
        <v>30</v>
      </c>
      <c r="C56" s="55" t="s">
        <v>49</v>
      </c>
      <c r="D56" s="55" t="s">
        <v>34</v>
      </c>
      <c r="E56" s="55" t="s">
        <v>4</v>
      </c>
      <c r="F56" s="55" t="s">
        <v>26</v>
      </c>
      <c r="G56" s="55" t="s">
        <v>53</v>
      </c>
      <c r="H56" s="55" t="s">
        <v>2</v>
      </c>
      <c r="I56" s="55" t="s">
        <v>28</v>
      </c>
      <c r="J56" s="56">
        <f t="shared" ref="J56:J57" si="31">K56+L56</f>
        <v>5000</v>
      </c>
      <c r="K56" s="56">
        <f>K57</f>
        <v>5000</v>
      </c>
      <c r="L56" s="56">
        <f>L57</f>
        <v>0</v>
      </c>
      <c r="M56" s="56">
        <f t="shared" ref="M56:M57" si="32">N56+O56</f>
        <v>5000</v>
      </c>
      <c r="N56" s="56">
        <f>N57</f>
        <v>5000</v>
      </c>
      <c r="O56" s="56">
        <f>O57</f>
        <v>0</v>
      </c>
      <c r="P56" s="56">
        <f t="shared" ref="P56:P57" si="33">Q56+R56</f>
        <v>5000</v>
      </c>
      <c r="Q56" s="56">
        <f>Q57</f>
        <v>5000</v>
      </c>
      <c r="R56" s="56">
        <f>R57</f>
        <v>0</v>
      </c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</row>
    <row r="57" spans="1:56" s="23" customFormat="1" ht="18.75" x14ac:dyDescent="0.2">
      <c r="A57" s="16"/>
      <c r="B57" s="64" t="s">
        <v>31</v>
      </c>
      <c r="C57" s="60" t="s">
        <v>49</v>
      </c>
      <c r="D57" s="60" t="s">
        <v>34</v>
      </c>
      <c r="E57" s="60" t="s">
        <v>4</v>
      </c>
      <c r="F57" s="60" t="s">
        <v>26</v>
      </c>
      <c r="G57" s="60" t="s">
        <v>53</v>
      </c>
      <c r="H57" s="61" t="s">
        <v>2</v>
      </c>
      <c r="I57" s="60" t="s">
        <v>29</v>
      </c>
      <c r="J57" s="62">
        <f t="shared" si="31"/>
        <v>5000</v>
      </c>
      <c r="K57" s="62">
        <v>5000</v>
      </c>
      <c r="L57" s="62">
        <v>0</v>
      </c>
      <c r="M57" s="62">
        <f t="shared" si="32"/>
        <v>5000</v>
      </c>
      <c r="N57" s="62">
        <v>5000</v>
      </c>
      <c r="O57" s="62">
        <v>0</v>
      </c>
      <c r="P57" s="62">
        <f t="shared" si="33"/>
        <v>5000</v>
      </c>
      <c r="Q57" s="62">
        <v>5000</v>
      </c>
      <c r="R57" s="62">
        <v>0</v>
      </c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  <c r="AG57" s="33"/>
      <c r="AH57" s="33"/>
      <c r="AI57" s="33"/>
      <c r="AJ57" s="33"/>
      <c r="AK57" s="33"/>
      <c r="AL57" s="33"/>
      <c r="AM57" s="33"/>
      <c r="AN57" s="33"/>
      <c r="AO57" s="33"/>
      <c r="AP57" s="33"/>
      <c r="AQ57" s="33"/>
      <c r="AR57" s="33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</row>
    <row r="58" spans="1:56" s="23" customFormat="1" ht="37.5" x14ac:dyDescent="0.2">
      <c r="A58" s="16"/>
      <c r="B58" s="54" t="s">
        <v>69</v>
      </c>
      <c r="C58" s="55" t="s">
        <v>49</v>
      </c>
      <c r="D58" s="55" t="s">
        <v>34</v>
      </c>
      <c r="E58" s="55" t="s">
        <v>4</v>
      </c>
      <c r="F58" s="55" t="s">
        <v>26</v>
      </c>
      <c r="G58" s="55" t="s">
        <v>27</v>
      </c>
      <c r="H58" s="55" t="s">
        <v>2</v>
      </c>
      <c r="I58" s="55"/>
      <c r="J58" s="56">
        <f t="shared" si="0"/>
        <v>6729916.3500000006</v>
      </c>
      <c r="K58" s="56">
        <f>K59+K61+K63</f>
        <v>6729916.3500000006</v>
      </c>
      <c r="L58" s="56">
        <f>L59+L61+L63</f>
        <v>0</v>
      </c>
      <c r="M58" s="56">
        <f t="shared" si="29"/>
        <v>3534912.98</v>
      </c>
      <c r="N58" s="56">
        <f>N59+N61+N63</f>
        <v>3534912.98</v>
      </c>
      <c r="O58" s="56">
        <f>O59+O61+O63</f>
        <v>0</v>
      </c>
      <c r="P58" s="56">
        <f t="shared" si="30"/>
        <v>3638775.07</v>
      </c>
      <c r="Q58" s="56">
        <f>Q59+Q61+Q63</f>
        <v>3638775.07</v>
      </c>
      <c r="R58" s="56">
        <f>R59+R61+R63</f>
        <v>0</v>
      </c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  <c r="AG58" s="33"/>
      <c r="AH58" s="33"/>
      <c r="AI58" s="33"/>
      <c r="AJ58" s="33"/>
      <c r="AK58" s="33"/>
      <c r="AL58" s="33"/>
      <c r="AM58" s="33"/>
      <c r="AN58" s="33"/>
      <c r="AO58" s="33"/>
      <c r="AP58" s="33"/>
      <c r="AQ58" s="33"/>
      <c r="AR58" s="33"/>
      <c r="AS58" s="33"/>
      <c r="AT58" s="33"/>
      <c r="AU58" s="33"/>
      <c r="AV58" s="33"/>
      <c r="AW58" s="33"/>
      <c r="AX58" s="33"/>
      <c r="AY58" s="33"/>
      <c r="AZ58" s="33"/>
      <c r="BA58" s="33"/>
      <c r="BB58" s="33"/>
      <c r="BC58" s="33"/>
      <c r="BD58" s="33"/>
    </row>
    <row r="59" spans="1:56" s="23" customFormat="1" ht="112.5" x14ac:dyDescent="0.2">
      <c r="A59" s="16"/>
      <c r="B59" s="54" t="s">
        <v>15</v>
      </c>
      <c r="C59" s="55" t="s">
        <v>49</v>
      </c>
      <c r="D59" s="55" t="s">
        <v>34</v>
      </c>
      <c r="E59" s="55" t="s">
        <v>4</v>
      </c>
      <c r="F59" s="55" t="s">
        <v>26</v>
      </c>
      <c r="G59" s="55" t="s">
        <v>27</v>
      </c>
      <c r="H59" s="55" t="s">
        <v>2</v>
      </c>
      <c r="I59" s="55" t="s">
        <v>16</v>
      </c>
      <c r="J59" s="56">
        <f t="shared" si="0"/>
        <v>2057200</v>
      </c>
      <c r="K59" s="56">
        <f>K60</f>
        <v>2057200</v>
      </c>
      <c r="L59" s="56">
        <f>L60</f>
        <v>0</v>
      </c>
      <c r="M59" s="56">
        <f t="shared" si="29"/>
        <v>2740026.5</v>
      </c>
      <c r="N59" s="56">
        <f>N60</f>
        <v>2740026.5</v>
      </c>
      <c r="O59" s="56">
        <f>O60</f>
        <v>0</v>
      </c>
      <c r="P59" s="56">
        <f t="shared" si="30"/>
        <v>2766569.39</v>
      </c>
      <c r="Q59" s="56">
        <f>Q60</f>
        <v>2766569.39</v>
      </c>
      <c r="R59" s="56">
        <f>R60</f>
        <v>0</v>
      </c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  <c r="AG59" s="33"/>
      <c r="AH59" s="33"/>
      <c r="AI59" s="33"/>
      <c r="AJ59" s="33"/>
      <c r="AK59" s="33"/>
      <c r="AL59" s="33"/>
      <c r="AM59" s="33"/>
      <c r="AN59" s="33"/>
      <c r="AO59" s="33"/>
      <c r="AP59" s="33"/>
      <c r="AQ59" s="33"/>
      <c r="AR59" s="33"/>
      <c r="AS59" s="33"/>
      <c r="AT59" s="33"/>
      <c r="AU59" s="33"/>
      <c r="AV59" s="33"/>
      <c r="AW59" s="33"/>
      <c r="AX59" s="33"/>
      <c r="AY59" s="33"/>
      <c r="AZ59" s="33"/>
      <c r="BA59" s="33"/>
      <c r="BB59" s="33"/>
      <c r="BC59" s="33"/>
      <c r="BD59" s="33"/>
    </row>
    <row r="60" spans="1:56" s="23" customFormat="1" ht="37.5" x14ac:dyDescent="0.2">
      <c r="A60" s="16"/>
      <c r="B60" s="59" t="s">
        <v>21</v>
      </c>
      <c r="C60" s="60" t="s">
        <v>49</v>
      </c>
      <c r="D60" s="60" t="s">
        <v>34</v>
      </c>
      <c r="E60" s="60" t="s">
        <v>4</v>
      </c>
      <c r="F60" s="60" t="s">
        <v>26</v>
      </c>
      <c r="G60" s="60" t="s">
        <v>27</v>
      </c>
      <c r="H60" s="61" t="s">
        <v>2</v>
      </c>
      <c r="I60" s="60" t="s">
        <v>25</v>
      </c>
      <c r="J60" s="62">
        <f t="shared" si="0"/>
        <v>2057200</v>
      </c>
      <c r="K60" s="62">
        <f>2800000+57200-800000</f>
        <v>2057200</v>
      </c>
      <c r="L60" s="62">
        <v>0</v>
      </c>
      <c r="M60" s="62">
        <f t="shared" si="29"/>
        <v>2740026.5</v>
      </c>
      <c r="N60" s="62">
        <f>2800000+166648-226621.5</f>
        <v>2740026.5</v>
      </c>
      <c r="O60" s="62">
        <v>0</v>
      </c>
      <c r="P60" s="62">
        <f t="shared" si="30"/>
        <v>2766569.39</v>
      </c>
      <c r="Q60" s="62">
        <f>2800000+172717-206147.61</f>
        <v>2766569.39</v>
      </c>
      <c r="R60" s="62">
        <v>0</v>
      </c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33"/>
      <c r="AI60" s="33"/>
      <c r="AJ60" s="33"/>
      <c r="AK60" s="33"/>
      <c r="AL60" s="33"/>
      <c r="AM60" s="33"/>
      <c r="AN60" s="33"/>
      <c r="AO60" s="33"/>
      <c r="AP60" s="33"/>
      <c r="AQ60" s="33"/>
      <c r="AR60" s="33"/>
      <c r="AS60" s="33"/>
      <c r="AT60" s="33"/>
      <c r="AU60" s="33"/>
      <c r="AV60" s="33"/>
      <c r="AW60" s="33"/>
      <c r="AX60" s="33"/>
      <c r="AY60" s="33"/>
      <c r="AZ60" s="33"/>
      <c r="BA60" s="33"/>
      <c r="BB60" s="33"/>
      <c r="BC60" s="33"/>
      <c r="BD60" s="33"/>
    </row>
    <row r="61" spans="1:56" s="23" customFormat="1" ht="37.5" x14ac:dyDescent="0.2">
      <c r="A61" s="16"/>
      <c r="B61" s="54" t="s">
        <v>38</v>
      </c>
      <c r="C61" s="55" t="s">
        <v>49</v>
      </c>
      <c r="D61" s="55" t="s">
        <v>34</v>
      </c>
      <c r="E61" s="55" t="s">
        <v>4</v>
      </c>
      <c r="F61" s="55" t="s">
        <v>26</v>
      </c>
      <c r="G61" s="55" t="s">
        <v>27</v>
      </c>
      <c r="H61" s="55" t="s">
        <v>2</v>
      </c>
      <c r="I61" s="55" t="s">
        <v>23</v>
      </c>
      <c r="J61" s="56">
        <f t="shared" si="0"/>
        <v>4652716.3500000006</v>
      </c>
      <c r="K61" s="56">
        <f>K62</f>
        <v>4652716.3500000006</v>
      </c>
      <c r="L61" s="56">
        <f>L62</f>
        <v>0</v>
      </c>
      <c r="M61" s="56">
        <f t="shared" si="29"/>
        <v>774886.48</v>
      </c>
      <c r="N61" s="56">
        <f>N62</f>
        <v>774886.48</v>
      </c>
      <c r="O61" s="56">
        <f>O62</f>
        <v>0</v>
      </c>
      <c r="P61" s="56">
        <f t="shared" si="30"/>
        <v>852205.6799999997</v>
      </c>
      <c r="Q61" s="56">
        <f>Q62</f>
        <v>852205.6799999997</v>
      </c>
      <c r="R61" s="56">
        <f>R62</f>
        <v>0</v>
      </c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3"/>
      <c r="AS61" s="33"/>
      <c r="AT61" s="33"/>
      <c r="AU61" s="33"/>
      <c r="AV61" s="33"/>
      <c r="AW61" s="33"/>
      <c r="AX61" s="33"/>
      <c r="AY61" s="33"/>
      <c r="AZ61" s="33"/>
      <c r="BA61" s="33"/>
      <c r="BB61" s="33"/>
      <c r="BC61" s="33"/>
      <c r="BD61" s="33"/>
    </row>
    <row r="62" spans="1:56" s="23" customFormat="1" ht="56.25" x14ac:dyDescent="0.2">
      <c r="A62" s="16"/>
      <c r="B62" s="59" t="s">
        <v>22</v>
      </c>
      <c r="C62" s="60" t="s">
        <v>49</v>
      </c>
      <c r="D62" s="60" t="s">
        <v>34</v>
      </c>
      <c r="E62" s="60" t="s">
        <v>4</v>
      </c>
      <c r="F62" s="60" t="s">
        <v>26</v>
      </c>
      <c r="G62" s="60" t="s">
        <v>27</v>
      </c>
      <c r="H62" s="61" t="s">
        <v>2</v>
      </c>
      <c r="I62" s="60" t="s">
        <v>24</v>
      </c>
      <c r="J62" s="62">
        <f t="shared" si="0"/>
        <v>4652716.3500000006</v>
      </c>
      <c r="K62" s="62">
        <f>2467500+1960378.15+224838.2</f>
        <v>4652716.3500000006</v>
      </c>
      <c r="L62" s="62">
        <v>0</v>
      </c>
      <c r="M62" s="62">
        <f t="shared" si="29"/>
        <v>774886.48</v>
      </c>
      <c r="N62" s="62">
        <v>774886.48</v>
      </c>
      <c r="O62" s="62">
        <v>0</v>
      </c>
      <c r="P62" s="62">
        <f t="shared" si="30"/>
        <v>852205.6799999997</v>
      </c>
      <c r="Q62" s="62">
        <v>852205.6799999997</v>
      </c>
      <c r="R62" s="62">
        <v>0</v>
      </c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  <c r="AG62" s="33"/>
      <c r="AH62" s="33"/>
      <c r="AI62" s="33"/>
      <c r="AJ62" s="33"/>
      <c r="AK62" s="33"/>
      <c r="AL62" s="33"/>
      <c r="AM62" s="33"/>
      <c r="AN62" s="33"/>
      <c r="AO62" s="33"/>
      <c r="AP62" s="33"/>
      <c r="AQ62" s="33"/>
      <c r="AR62" s="33"/>
      <c r="AS62" s="33"/>
      <c r="AT62" s="33"/>
      <c r="AU62" s="33"/>
      <c r="AV62" s="33"/>
      <c r="AW62" s="33"/>
      <c r="AX62" s="33"/>
      <c r="AY62" s="33"/>
      <c r="AZ62" s="33"/>
      <c r="BA62" s="33"/>
      <c r="BB62" s="33"/>
      <c r="BC62" s="33"/>
      <c r="BD62" s="33"/>
    </row>
    <row r="63" spans="1:56" s="23" customFormat="1" ht="18.75" x14ac:dyDescent="0.2">
      <c r="A63" s="8"/>
      <c r="B63" s="54" t="s">
        <v>30</v>
      </c>
      <c r="C63" s="57" t="s">
        <v>49</v>
      </c>
      <c r="D63" s="57" t="s">
        <v>34</v>
      </c>
      <c r="E63" s="57" t="s">
        <v>4</v>
      </c>
      <c r="F63" s="57" t="s">
        <v>26</v>
      </c>
      <c r="G63" s="57" t="s">
        <v>27</v>
      </c>
      <c r="H63" s="55" t="s">
        <v>2</v>
      </c>
      <c r="I63" s="57" t="s">
        <v>28</v>
      </c>
      <c r="J63" s="56">
        <f t="shared" si="0"/>
        <v>20000</v>
      </c>
      <c r="K63" s="56">
        <f>K64</f>
        <v>20000</v>
      </c>
      <c r="L63" s="56">
        <f>L64</f>
        <v>0</v>
      </c>
      <c r="M63" s="56">
        <f t="shared" si="29"/>
        <v>20000</v>
      </c>
      <c r="N63" s="56">
        <f>N64</f>
        <v>20000</v>
      </c>
      <c r="O63" s="56">
        <f>O64</f>
        <v>0</v>
      </c>
      <c r="P63" s="56">
        <f t="shared" si="30"/>
        <v>20000</v>
      </c>
      <c r="Q63" s="56">
        <f>Q64</f>
        <v>20000</v>
      </c>
      <c r="R63" s="56">
        <f>R64</f>
        <v>0</v>
      </c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  <c r="AG63" s="33"/>
      <c r="AH63" s="33"/>
      <c r="AI63" s="33"/>
      <c r="AJ63" s="33"/>
      <c r="AK63" s="33"/>
      <c r="AL63" s="33"/>
      <c r="AM63" s="33"/>
      <c r="AN63" s="33"/>
      <c r="AO63" s="33"/>
      <c r="AP63" s="33"/>
      <c r="AQ63" s="33"/>
      <c r="AR63" s="33"/>
      <c r="AS63" s="33"/>
      <c r="AT63" s="33"/>
      <c r="AU63" s="33"/>
      <c r="AV63" s="33"/>
      <c r="AW63" s="33"/>
      <c r="AX63" s="33"/>
      <c r="AY63" s="33"/>
      <c r="AZ63" s="33"/>
      <c r="BA63" s="33"/>
      <c r="BB63" s="33"/>
      <c r="BC63" s="33"/>
      <c r="BD63" s="33"/>
    </row>
    <row r="64" spans="1:56" s="23" customFormat="1" ht="18.75" x14ac:dyDescent="0.2">
      <c r="A64" s="16"/>
      <c r="B64" s="59" t="s">
        <v>31</v>
      </c>
      <c r="C64" s="60" t="s">
        <v>49</v>
      </c>
      <c r="D64" s="60" t="s">
        <v>34</v>
      </c>
      <c r="E64" s="60" t="s">
        <v>4</v>
      </c>
      <c r="F64" s="60" t="s">
        <v>26</v>
      </c>
      <c r="G64" s="60" t="s">
        <v>27</v>
      </c>
      <c r="H64" s="61" t="s">
        <v>2</v>
      </c>
      <c r="I64" s="60" t="s">
        <v>29</v>
      </c>
      <c r="J64" s="62">
        <f t="shared" si="0"/>
        <v>20000</v>
      </c>
      <c r="K64" s="62">
        <v>20000</v>
      </c>
      <c r="L64" s="62">
        <v>0</v>
      </c>
      <c r="M64" s="62">
        <f t="shared" si="29"/>
        <v>20000</v>
      </c>
      <c r="N64" s="62">
        <v>20000</v>
      </c>
      <c r="O64" s="62">
        <v>0</v>
      </c>
      <c r="P64" s="62">
        <f t="shared" si="30"/>
        <v>20000</v>
      </c>
      <c r="Q64" s="62">
        <v>20000</v>
      </c>
      <c r="R64" s="62">
        <v>0</v>
      </c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  <c r="AG64" s="33"/>
      <c r="AH64" s="33"/>
      <c r="AI64" s="33"/>
      <c r="AJ64" s="33"/>
      <c r="AK64" s="33"/>
      <c r="AL64" s="33"/>
      <c r="AM64" s="33"/>
      <c r="AN64" s="33"/>
      <c r="AO64" s="33"/>
      <c r="AP64" s="33"/>
      <c r="AQ64" s="33"/>
      <c r="AR64" s="33"/>
      <c r="AS64" s="33"/>
      <c r="AT64" s="33"/>
      <c r="AU64" s="33"/>
      <c r="AV64" s="33"/>
      <c r="AW64" s="33"/>
      <c r="AX64" s="33"/>
      <c r="AY64" s="33"/>
      <c r="AZ64" s="33"/>
      <c r="BA64" s="33"/>
      <c r="BB64" s="33"/>
      <c r="BC64" s="33"/>
      <c r="BD64" s="33"/>
    </row>
    <row r="65" spans="1:56" s="23" customFormat="1" ht="56.25" x14ac:dyDescent="0.2">
      <c r="A65" s="16"/>
      <c r="B65" s="54" t="s">
        <v>70</v>
      </c>
      <c r="C65" s="55" t="s">
        <v>49</v>
      </c>
      <c r="D65" s="55" t="s">
        <v>34</v>
      </c>
      <c r="E65" s="55" t="s">
        <v>4</v>
      </c>
      <c r="F65" s="55" t="s">
        <v>26</v>
      </c>
      <c r="G65" s="55" t="s">
        <v>71</v>
      </c>
      <c r="H65" s="55" t="s">
        <v>2</v>
      </c>
      <c r="I65" s="55"/>
      <c r="J65" s="56">
        <f t="shared" si="0"/>
        <v>15000</v>
      </c>
      <c r="K65" s="56">
        <f>K66</f>
        <v>15000</v>
      </c>
      <c r="L65" s="56">
        <f>L66</f>
        <v>0</v>
      </c>
      <c r="M65" s="56">
        <f t="shared" si="29"/>
        <v>15000</v>
      </c>
      <c r="N65" s="56">
        <f>N66</f>
        <v>15000</v>
      </c>
      <c r="O65" s="56">
        <f>O66</f>
        <v>0</v>
      </c>
      <c r="P65" s="56">
        <f t="shared" si="30"/>
        <v>15000</v>
      </c>
      <c r="Q65" s="56">
        <f>Q66</f>
        <v>15000</v>
      </c>
      <c r="R65" s="56">
        <f>R66</f>
        <v>0</v>
      </c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  <c r="AG65" s="33"/>
      <c r="AH65" s="33"/>
      <c r="AI65" s="33"/>
      <c r="AJ65" s="33"/>
      <c r="AK65" s="33"/>
      <c r="AL65" s="33"/>
      <c r="AM65" s="33"/>
      <c r="AN65" s="33"/>
      <c r="AO65" s="33"/>
      <c r="AP65" s="33"/>
      <c r="AQ65" s="33"/>
      <c r="AR65" s="33"/>
      <c r="AS65" s="33"/>
      <c r="AT65" s="33"/>
      <c r="AU65" s="33"/>
      <c r="AV65" s="33"/>
      <c r="AW65" s="33"/>
      <c r="AX65" s="33"/>
      <c r="AY65" s="33"/>
      <c r="AZ65" s="33"/>
      <c r="BA65" s="33"/>
      <c r="BB65" s="33"/>
      <c r="BC65" s="33"/>
      <c r="BD65" s="33"/>
    </row>
    <row r="66" spans="1:56" s="23" customFormat="1" ht="37.5" x14ac:dyDescent="0.2">
      <c r="A66" s="16"/>
      <c r="B66" s="54" t="s">
        <v>38</v>
      </c>
      <c r="C66" s="55" t="s">
        <v>49</v>
      </c>
      <c r="D66" s="55" t="s">
        <v>34</v>
      </c>
      <c r="E66" s="55" t="s">
        <v>4</v>
      </c>
      <c r="F66" s="55" t="s">
        <v>26</v>
      </c>
      <c r="G66" s="55" t="s">
        <v>71</v>
      </c>
      <c r="H66" s="55" t="s">
        <v>2</v>
      </c>
      <c r="I66" s="55" t="s">
        <v>23</v>
      </c>
      <c r="J66" s="56">
        <f t="shared" si="0"/>
        <v>15000</v>
      </c>
      <c r="K66" s="56">
        <f>K67</f>
        <v>15000</v>
      </c>
      <c r="L66" s="56">
        <f>L67</f>
        <v>0</v>
      </c>
      <c r="M66" s="56">
        <f t="shared" si="29"/>
        <v>15000</v>
      </c>
      <c r="N66" s="56">
        <f>N67</f>
        <v>15000</v>
      </c>
      <c r="O66" s="56">
        <f>O67</f>
        <v>0</v>
      </c>
      <c r="P66" s="56">
        <f t="shared" si="30"/>
        <v>15000</v>
      </c>
      <c r="Q66" s="56">
        <f>Q67</f>
        <v>15000</v>
      </c>
      <c r="R66" s="56">
        <f>R67</f>
        <v>0</v>
      </c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  <c r="AG66" s="33"/>
      <c r="AH66" s="33"/>
      <c r="AI66" s="33"/>
      <c r="AJ66" s="33"/>
      <c r="AK66" s="33"/>
      <c r="AL66" s="33"/>
      <c r="AM66" s="33"/>
      <c r="AN66" s="33"/>
      <c r="AO66" s="33"/>
      <c r="AP66" s="33"/>
      <c r="AQ66" s="33"/>
      <c r="AR66" s="33"/>
      <c r="AS66" s="33"/>
      <c r="AT66" s="33"/>
      <c r="AU66" s="33"/>
      <c r="AV66" s="33"/>
      <c r="AW66" s="33"/>
      <c r="AX66" s="33"/>
      <c r="AY66" s="33"/>
      <c r="AZ66" s="33"/>
      <c r="BA66" s="33"/>
      <c r="BB66" s="33"/>
      <c r="BC66" s="33"/>
      <c r="BD66" s="33"/>
    </row>
    <row r="67" spans="1:56" s="23" customFormat="1" ht="56.25" x14ac:dyDescent="0.2">
      <c r="A67" s="16"/>
      <c r="B67" s="59" t="s">
        <v>22</v>
      </c>
      <c r="C67" s="60" t="s">
        <v>49</v>
      </c>
      <c r="D67" s="60" t="s">
        <v>34</v>
      </c>
      <c r="E67" s="60" t="s">
        <v>4</v>
      </c>
      <c r="F67" s="60" t="s">
        <v>26</v>
      </c>
      <c r="G67" s="60" t="s">
        <v>71</v>
      </c>
      <c r="H67" s="61" t="s">
        <v>2</v>
      </c>
      <c r="I67" s="60" t="s">
        <v>24</v>
      </c>
      <c r="J67" s="62">
        <f t="shared" si="0"/>
        <v>15000</v>
      </c>
      <c r="K67" s="62">
        <v>15000</v>
      </c>
      <c r="L67" s="62">
        <v>0</v>
      </c>
      <c r="M67" s="62">
        <f t="shared" si="29"/>
        <v>15000</v>
      </c>
      <c r="N67" s="62">
        <v>15000</v>
      </c>
      <c r="O67" s="62">
        <v>0</v>
      </c>
      <c r="P67" s="62">
        <f t="shared" si="30"/>
        <v>15000</v>
      </c>
      <c r="Q67" s="62">
        <v>15000</v>
      </c>
      <c r="R67" s="62">
        <v>0</v>
      </c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  <c r="AG67" s="33"/>
      <c r="AH67" s="33"/>
      <c r="AI67" s="33"/>
      <c r="AJ67" s="33"/>
      <c r="AK67" s="33"/>
      <c r="AL67" s="33"/>
      <c r="AM67" s="33"/>
      <c r="AN67" s="33"/>
      <c r="AO67" s="33"/>
      <c r="AP67" s="33"/>
      <c r="AQ67" s="33"/>
      <c r="AR67" s="33"/>
      <c r="AS67" s="33"/>
      <c r="AT67" s="33"/>
      <c r="AU67" s="33"/>
      <c r="AV67" s="33"/>
      <c r="AW67" s="33"/>
      <c r="AX67" s="33"/>
      <c r="AY67" s="33"/>
      <c r="AZ67" s="33"/>
      <c r="BA67" s="33"/>
      <c r="BB67" s="33"/>
      <c r="BC67" s="33"/>
      <c r="BD67" s="33"/>
    </row>
    <row r="68" spans="1:56" s="23" customFormat="1" ht="37.5" x14ac:dyDescent="0.2">
      <c r="A68" s="16"/>
      <c r="B68" s="54" t="s">
        <v>97</v>
      </c>
      <c r="C68" s="55" t="s">
        <v>49</v>
      </c>
      <c r="D68" s="55" t="s">
        <v>34</v>
      </c>
      <c r="E68" s="55" t="s">
        <v>4</v>
      </c>
      <c r="F68" s="55" t="s">
        <v>26</v>
      </c>
      <c r="G68" s="55" t="s">
        <v>96</v>
      </c>
      <c r="H68" s="55" t="s">
        <v>2</v>
      </c>
      <c r="I68" s="55"/>
      <c r="J68" s="56">
        <f t="shared" ref="J68:J70" si="34">K68+L68</f>
        <v>10000</v>
      </c>
      <c r="K68" s="56">
        <f>K69</f>
        <v>10000</v>
      </c>
      <c r="L68" s="56">
        <f>L69</f>
        <v>0</v>
      </c>
      <c r="M68" s="56">
        <f t="shared" ref="M68:M70" si="35">N68+O68</f>
        <v>10000</v>
      </c>
      <c r="N68" s="56">
        <f>N69</f>
        <v>10000</v>
      </c>
      <c r="O68" s="56">
        <f>O69</f>
        <v>0</v>
      </c>
      <c r="P68" s="56">
        <f t="shared" ref="P68:P70" si="36">Q68+R68</f>
        <v>10000</v>
      </c>
      <c r="Q68" s="56">
        <f>Q69</f>
        <v>10000</v>
      </c>
      <c r="R68" s="56">
        <f>R69</f>
        <v>0</v>
      </c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  <c r="AG68" s="33"/>
      <c r="AH68" s="33"/>
      <c r="AI68" s="33"/>
      <c r="AJ68" s="33"/>
      <c r="AK68" s="33"/>
      <c r="AL68" s="33"/>
      <c r="AM68" s="33"/>
      <c r="AN68" s="33"/>
      <c r="AO68" s="33"/>
      <c r="AP68" s="33"/>
      <c r="AQ68" s="33"/>
      <c r="AR68" s="33"/>
      <c r="AS68" s="33"/>
      <c r="AT68" s="33"/>
      <c r="AU68" s="33"/>
      <c r="AV68" s="33"/>
      <c r="AW68" s="33"/>
      <c r="AX68" s="33"/>
      <c r="AY68" s="33"/>
      <c r="AZ68" s="33"/>
      <c r="BA68" s="33"/>
      <c r="BB68" s="33"/>
      <c r="BC68" s="33"/>
      <c r="BD68" s="33"/>
    </row>
    <row r="69" spans="1:56" s="23" customFormat="1" ht="37.5" x14ac:dyDescent="0.2">
      <c r="A69" s="16"/>
      <c r="B69" s="54" t="s">
        <v>38</v>
      </c>
      <c r="C69" s="55" t="s">
        <v>49</v>
      </c>
      <c r="D69" s="55" t="s">
        <v>34</v>
      </c>
      <c r="E69" s="55" t="s">
        <v>4</v>
      </c>
      <c r="F69" s="55" t="s">
        <v>26</v>
      </c>
      <c r="G69" s="55" t="s">
        <v>96</v>
      </c>
      <c r="H69" s="55" t="s">
        <v>2</v>
      </c>
      <c r="I69" s="55" t="s">
        <v>23</v>
      </c>
      <c r="J69" s="56">
        <f t="shared" si="34"/>
        <v>10000</v>
      </c>
      <c r="K69" s="56">
        <f>K70</f>
        <v>10000</v>
      </c>
      <c r="L69" s="56">
        <f>L70</f>
        <v>0</v>
      </c>
      <c r="M69" s="56">
        <f t="shared" si="35"/>
        <v>10000</v>
      </c>
      <c r="N69" s="56">
        <f>N70</f>
        <v>10000</v>
      </c>
      <c r="O69" s="56">
        <f>O70</f>
        <v>0</v>
      </c>
      <c r="P69" s="56">
        <f t="shared" si="36"/>
        <v>10000</v>
      </c>
      <c r="Q69" s="56">
        <f>Q70</f>
        <v>10000</v>
      </c>
      <c r="R69" s="56">
        <f>R70</f>
        <v>0</v>
      </c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  <c r="AG69" s="33"/>
      <c r="AH69" s="33"/>
      <c r="AI69" s="33"/>
      <c r="AJ69" s="33"/>
      <c r="AK69" s="33"/>
      <c r="AL69" s="33"/>
      <c r="AM69" s="33"/>
      <c r="AN69" s="33"/>
      <c r="AO69" s="33"/>
      <c r="AP69" s="33"/>
      <c r="AQ69" s="33"/>
      <c r="AR69" s="33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</row>
    <row r="70" spans="1:56" s="23" customFormat="1" ht="56.25" x14ac:dyDescent="0.2">
      <c r="A70" s="16"/>
      <c r="B70" s="59" t="s">
        <v>22</v>
      </c>
      <c r="C70" s="60" t="s">
        <v>49</v>
      </c>
      <c r="D70" s="60" t="s">
        <v>34</v>
      </c>
      <c r="E70" s="60" t="s">
        <v>4</v>
      </c>
      <c r="F70" s="60" t="s">
        <v>26</v>
      </c>
      <c r="G70" s="60" t="s">
        <v>96</v>
      </c>
      <c r="H70" s="61" t="s">
        <v>2</v>
      </c>
      <c r="I70" s="60" t="s">
        <v>24</v>
      </c>
      <c r="J70" s="62">
        <f t="shared" si="34"/>
        <v>10000</v>
      </c>
      <c r="K70" s="62">
        <v>10000</v>
      </c>
      <c r="L70" s="62">
        <v>0</v>
      </c>
      <c r="M70" s="62">
        <f t="shared" si="35"/>
        <v>10000</v>
      </c>
      <c r="N70" s="62">
        <v>10000</v>
      </c>
      <c r="O70" s="62">
        <v>0</v>
      </c>
      <c r="P70" s="62">
        <f t="shared" si="36"/>
        <v>10000</v>
      </c>
      <c r="Q70" s="62">
        <v>10000</v>
      </c>
      <c r="R70" s="62">
        <v>0</v>
      </c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3"/>
      <c r="AR70" s="33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</row>
    <row r="71" spans="1:56" s="23" customFormat="1" ht="37.5" x14ac:dyDescent="0.2">
      <c r="A71" s="16"/>
      <c r="B71" s="54" t="s">
        <v>72</v>
      </c>
      <c r="C71" s="55" t="s">
        <v>49</v>
      </c>
      <c r="D71" s="55" t="s">
        <v>34</v>
      </c>
      <c r="E71" s="55" t="s">
        <v>4</v>
      </c>
      <c r="F71" s="55" t="s">
        <v>26</v>
      </c>
      <c r="G71" s="55" t="s">
        <v>73</v>
      </c>
      <c r="H71" s="55" t="s">
        <v>2</v>
      </c>
      <c r="I71" s="55"/>
      <c r="J71" s="56">
        <f t="shared" si="0"/>
        <v>1000</v>
      </c>
      <c r="K71" s="56">
        <f>K72</f>
        <v>1000</v>
      </c>
      <c r="L71" s="56">
        <f>L72</f>
        <v>0</v>
      </c>
      <c r="M71" s="56">
        <f t="shared" si="29"/>
        <v>1000</v>
      </c>
      <c r="N71" s="56">
        <f>N72</f>
        <v>1000</v>
      </c>
      <c r="O71" s="56">
        <f>O72</f>
        <v>0</v>
      </c>
      <c r="P71" s="56">
        <f t="shared" si="30"/>
        <v>1000</v>
      </c>
      <c r="Q71" s="56">
        <f>Q72</f>
        <v>1000</v>
      </c>
      <c r="R71" s="56">
        <f>R72</f>
        <v>0</v>
      </c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  <c r="AG71" s="33"/>
      <c r="AH71" s="33"/>
      <c r="AI71" s="33"/>
      <c r="AJ71" s="33"/>
      <c r="AK71" s="33"/>
      <c r="AL71" s="33"/>
      <c r="AM71" s="33"/>
      <c r="AN71" s="33"/>
      <c r="AO71" s="33"/>
      <c r="AP71" s="33"/>
      <c r="AQ71" s="33"/>
      <c r="AR71" s="33"/>
      <c r="AS71" s="33"/>
      <c r="AT71" s="33"/>
      <c r="AU71" s="33"/>
      <c r="AV71" s="33"/>
      <c r="AW71" s="33"/>
      <c r="AX71" s="33"/>
      <c r="AY71" s="33"/>
      <c r="AZ71" s="33"/>
      <c r="BA71" s="33"/>
      <c r="BB71" s="33"/>
      <c r="BC71" s="33"/>
      <c r="BD71" s="33"/>
    </row>
    <row r="72" spans="1:56" s="23" customFormat="1" ht="18.75" x14ac:dyDescent="0.2">
      <c r="A72" s="16"/>
      <c r="B72" s="54" t="s">
        <v>30</v>
      </c>
      <c r="C72" s="55" t="s">
        <v>49</v>
      </c>
      <c r="D72" s="55" t="s">
        <v>34</v>
      </c>
      <c r="E72" s="55" t="s">
        <v>4</v>
      </c>
      <c r="F72" s="55" t="s">
        <v>26</v>
      </c>
      <c r="G72" s="55" t="s">
        <v>73</v>
      </c>
      <c r="H72" s="55" t="s">
        <v>2</v>
      </c>
      <c r="I72" s="55" t="s">
        <v>28</v>
      </c>
      <c r="J72" s="56">
        <f t="shared" si="0"/>
        <v>1000</v>
      </c>
      <c r="K72" s="56">
        <f>K73</f>
        <v>1000</v>
      </c>
      <c r="L72" s="56">
        <f>L73</f>
        <v>0</v>
      </c>
      <c r="M72" s="56">
        <f t="shared" si="29"/>
        <v>1000</v>
      </c>
      <c r="N72" s="56">
        <f>N73</f>
        <v>1000</v>
      </c>
      <c r="O72" s="56">
        <f>O73</f>
        <v>0</v>
      </c>
      <c r="P72" s="56">
        <f t="shared" si="30"/>
        <v>1000</v>
      </c>
      <c r="Q72" s="56">
        <f>Q73</f>
        <v>1000</v>
      </c>
      <c r="R72" s="56">
        <f>R73</f>
        <v>0</v>
      </c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  <c r="AG72" s="33"/>
      <c r="AH72" s="33"/>
      <c r="AI72" s="33"/>
      <c r="AJ72" s="33"/>
      <c r="AK72" s="33"/>
      <c r="AL72" s="33"/>
      <c r="AM72" s="33"/>
      <c r="AN72" s="33"/>
      <c r="AO72" s="33"/>
      <c r="AP72" s="33"/>
      <c r="AQ72" s="33"/>
      <c r="AR72" s="33"/>
      <c r="AS72" s="33"/>
      <c r="AT72" s="33"/>
      <c r="AU72" s="33"/>
      <c r="AV72" s="33"/>
      <c r="AW72" s="33"/>
      <c r="AX72" s="33"/>
      <c r="AY72" s="33"/>
      <c r="AZ72" s="33"/>
      <c r="BA72" s="33"/>
      <c r="BB72" s="33"/>
      <c r="BC72" s="33"/>
      <c r="BD72" s="33"/>
    </row>
    <row r="73" spans="1:56" s="23" customFormat="1" ht="18.75" x14ac:dyDescent="0.2">
      <c r="A73" s="16"/>
      <c r="B73" s="59" t="s">
        <v>33</v>
      </c>
      <c r="C73" s="60" t="s">
        <v>49</v>
      </c>
      <c r="D73" s="60" t="s">
        <v>34</v>
      </c>
      <c r="E73" s="60" t="s">
        <v>4</v>
      </c>
      <c r="F73" s="60" t="s">
        <v>26</v>
      </c>
      <c r="G73" s="60" t="s">
        <v>73</v>
      </c>
      <c r="H73" s="61" t="s">
        <v>2</v>
      </c>
      <c r="I73" s="60" t="s">
        <v>32</v>
      </c>
      <c r="J73" s="62">
        <f t="shared" si="0"/>
        <v>1000</v>
      </c>
      <c r="K73" s="62">
        <v>1000</v>
      </c>
      <c r="L73" s="62">
        <v>0</v>
      </c>
      <c r="M73" s="62">
        <f t="shared" si="29"/>
        <v>1000</v>
      </c>
      <c r="N73" s="62">
        <v>1000</v>
      </c>
      <c r="O73" s="62">
        <v>0</v>
      </c>
      <c r="P73" s="62">
        <f t="shared" si="30"/>
        <v>1000</v>
      </c>
      <c r="Q73" s="62">
        <v>1000</v>
      </c>
      <c r="R73" s="62">
        <v>0</v>
      </c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  <c r="AG73" s="33"/>
      <c r="AH73" s="33"/>
      <c r="AI73" s="33"/>
      <c r="AJ73" s="33"/>
      <c r="AK73" s="33"/>
      <c r="AL73" s="33"/>
      <c r="AM73" s="33"/>
      <c r="AN73" s="33"/>
      <c r="AO73" s="33"/>
      <c r="AP73" s="33"/>
      <c r="AQ73" s="33"/>
      <c r="AR73" s="33"/>
      <c r="AS73" s="33"/>
      <c r="AT73" s="33"/>
      <c r="AU73" s="33"/>
      <c r="AV73" s="33"/>
      <c r="AW73" s="33"/>
      <c r="AX73" s="33"/>
      <c r="AY73" s="33"/>
      <c r="AZ73" s="33"/>
      <c r="BA73" s="33"/>
      <c r="BB73" s="33"/>
      <c r="BC73" s="33"/>
      <c r="BD73" s="33"/>
    </row>
    <row r="74" spans="1:56" s="23" customFormat="1" ht="56.25" x14ac:dyDescent="0.2">
      <c r="A74" s="16"/>
      <c r="B74" s="54" t="s">
        <v>67</v>
      </c>
      <c r="C74" s="55" t="s">
        <v>49</v>
      </c>
      <c r="D74" s="55" t="s">
        <v>34</v>
      </c>
      <c r="E74" s="55" t="s">
        <v>4</v>
      </c>
      <c r="F74" s="55" t="s">
        <v>26</v>
      </c>
      <c r="G74" s="55" t="s">
        <v>64</v>
      </c>
      <c r="H74" s="55" t="s">
        <v>2</v>
      </c>
      <c r="I74" s="55"/>
      <c r="J74" s="56">
        <f t="shared" si="0"/>
        <v>1907800</v>
      </c>
      <c r="K74" s="56">
        <f>K75+K77</f>
        <v>1907800</v>
      </c>
      <c r="L74" s="56">
        <f>L75+L77</f>
        <v>0</v>
      </c>
      <c r="M74" s="56">
        <f t="shared" si="29"/>
        <v>2490800</v>
      </c>
      <c r="N74" s="56">
        <f>N75+N77</f>
        <v>2490800</v>
      </c>
      <c r="O74" s="56">
        <f>O75+O77</f>
        <v>0</v>
      </c>
      <c r="P74" s="56">
        <f t="shared" si="30"/>
        <v>2490800</v>
      </c>
      <c r="Q74" s="56">
        <f>Q75+Q77</f>
        <v>2490800</v>
      </c>
      <c r="R74" s="56">
        <f>R75+R77</f>
        <v>0</v>
      </c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  <c r="AG74" s="33"/>
      <c r="AH74" s="33"/>
      <c r="AI74" s="33"/>
      <c r="AJ74" s="33"/>
      <c r="AK74" s="33"/>
      <c r="AL74" s="33"/>
      <c r="AM74" s="33"/>
      <c r="AN74" s="33"/>
      <c r="AO74" s="33"/>
      <c r="AP74" s="33"/>
      <c r="AQ74" s="33"/>
      <c r="AR74" s="33"/>
      <c r="AS74" s="33"/>
      <c r="AT74" s="33"/>
      <c r="AU74" s="33"/>
      <c r="AV74" s="33"/>
      <c r="AW74" s="33"/>
      <c r="AX74" s="33"/>
      <c r="AY74" s="33"/>
      <c r="AZ74" s="33"/>
      <c r="BA74" s="33"/>
      <c r="BB74" s="33"/>
      <c r="BC74" s="33"/>
      <c r="BD74" s="33"/>
    </row>
    <row r="75" spans="1:56" s="23" customFormat="1" ht="112.5" x14ac:dyDescent="0.2">
      <c r="A75" s="16"/>
      <c r="B75" s="54" t="s">
        <v>15</v>
      </c>
      <c r="C75" s="55" t="s">
        <v>49</v>
      </c>
      <c r="D75" s="55" t="s">
        <v>34</v>
      </c>
      <c r="E75" s="55" t="s">
        <v>4</v>
      </c>
      <c r="F75" s="55" t="s">
        <v>26</v>
      </c>
      <c r="G75" s="55" t="s">
        <v>64</v>
      </c>
      <c r="H75" s="55" t="s">
        <v>2</v>
      </c>
      <c r="I75" s="55" t="s">
        <v>16</v>
      </c>
      <c r="J75" s="56">
        <f t="shared" si="0"/>
        <v>1892800</v>
      </c>
      <c r="K75" s="56">
        <f>K76</f>
        <v>1892800</v>
      </c>
      <c r="L75" s="56">
        <f>L76</f>
        <v>0</v>
      </c>
      <c r="M75" s="56">
        <f t="shared" si="29"/>
        <v>2475800</v>
      </c>
      <c r="N75" s="56">
        <f>N76</f>
        <v>2475800</v>
      </c>
      <c r="O75" s="56">
        <f>O76</f>
        <v>0</v>
      </c>
      <c r="P75" s="56">
        <f t="shared" si="30"/>
        <v>2475800</v>
      </c>
      <c r="Q75" s="56">
        <f>Q76</f>
        <v>2475800</v>
      </c>
      <c r="R75" s="56">
        <f>R76</f>
        <v>0</v>
      </c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33"/>
      <c r="AI75" s="33"/>
      <c r="AJ75" s="33"/>
      <c r="AK75" s="33"/>
      <c r="AL75" s="33"/>
      <c r="AM75" s="33"/>
      <c r="AN75" s="33"/>
      <c r="AO75" s="33"/>
      <c r="AP75" s="33"/>
      <c r="AQ75" s="33"/>
      <c r="AR75" s="33"/>
      <c r="AS75" s="33"/>
      <c r="AT75" s="33"/>
      <c r="AU75" s="33"/>
      <c r="AV75" s="33"/>
      <c r="AW75" s="33"/>
      <c r="AX75" s="33"/>
      <c r="AY75" s="33"/>
      <c r="AZ75" s="33"/>
      <c r="BA75" s="33"/>
      <c r="BB75" s="33"/>
      <c r="BC75" s="33"/>
      <c r="BD75" s="33"/>
    </row>
    <row r="76" spans="1:56" s="23" customFormat="1" ht="37.5" x14ac:dyDescent="0.2">
      <c r="A76" s="16"/>
      <c r="B76" s="59" t="s">
        <v>9</v>
      </c>
      <c r="C76" s="60" t="s">
        <v>49</v>
      </c>
      <c r="D76" s="60" t="s">
        <v>34</v>
      </c>
      <c r="E76" s="60" t="s">
        <v>4</v>
      </c>
      <c r="F76" s="60" t="s">
        <v>26</v>
      </c>
      <c r="G76" s="60" t="s">
        <v>64</v>
      </c>
      <c r="H76" s="61" t="s">
        <v>2</v>
      </c>
      <c r="I76" s="60" t="s">
        <v>13</v>
      </c>
      <c r="J76" s="65">
        <f t="shared" si="0"/>
        <v>1892800</v>
      </c>
      <c r="K76" s="66">
        <f>2475800-583000</f>
        <v>1892800</v>
      </c>
      <c r="L76" s="66">
        <v>0</v>
      </c>
      <c r="M76" s="65">
        <f t="shared" si="29"/>
        <v>2475800</v>
      </c>
      <c r="N76" s="67">
        <v>2475800</v>
      </c>
      <c r="O76" s="67">
        <v>0</v>
      </c>
      <c r="P76" s="65">
        <f t="shared" si="30"/>
        <v>2475800</v>
      </c>
      <c r="Q76" s="68">
        <v>2475800</v>
      </c>
      <c r="R76" s="68">
        <v>0</v>
      </c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3"/>
      <c r="AS76" s="33"/>
      <c r="AT76" s="33"/>
      <c r="AU76" s="33"/>
      <c r="AV76" s="33"/>
      <c r="AW76" s="33"/>
      <c r="AX76" s="33"/>
      <c r="AY76" s="33"/>
      <c r="AZ76" s="33"/>
      <c r="BA76" s="33"/>
      <c r="BB76" s="33"/>
      <c r="BC76" s="33"/>
      <c r="BD76" s="33"/>
    </row>
    <row r="77" spans="1:56" s="23" customFormat="1" ht="18.75" x14ac:dyDescent="0.2">
      <c r="A77" s="16"/>
      <c r="B77" s="54" t="s">
        <v>30</v>
      </c>
      <c r="C77" s="57" t="s">
        <v>49</v>
      </c>
      <c r="D77" s="57" t="s">
        <v>34</v>
      </c>
      <c r="E77" s="57" t="s">
        <v>4</v>
      </c>
      <c r="F77" s="57" t="s">
        <v>26</v>
      </c>
      <c r="G77" s="57" t="s">
        <v>64</v>
      </c>
      <c r="H77" s="55" t="s">
        <v>2</v>
      </c>
      <c r="I77" s="57" t="s">
        <v>28</v>
      </c>
      <c r="J77" s="56">
        <f t="shared" si="0"/>
        <v>15000</v>
      </c>
      <c r="K77" s="56">
        <f>K78</f>
        <v>15000</v>
      </c>
      <c r="L77" s="56">
        <f>L78</f>
        <v>0</v>
      </c>
      <c r="M77" s="56">
        <f t="shared" si="29"/>
        <v>15000</v>
      </c>
      <c r="N77" s="56">
        <f>N78</f>
        <v>15000</v>
      </c>
      <c r="O77" s="56">
        <f>O78</f>
        <v>0</v>
      </c>
      <c r="P77" s="56">
        <f t="shared" si="30"/>
        <v>15000</v>
      </c>
      <c r="Q77" s="56">
        <f>Q78</f>
        <v>15000</v>
      </c>
      <c r="R77" s="56">
        <f>R78</f>
        <v>0</v>
      </c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  <c r="AG77" s="33"/>
      <c r="AH77" s="33"/>
      <c r="AI77" s="33"/>
      <c r="AJ77" s="33"/>
      <c r="AK77" s="33"/>
      <c r="AL77" s="33"/>
      <c r="AM77" s="33"/>
      <c r="AN77" s="33"/>
      <c r="AO77" s="33"/>
      <c r="AP77" s="33"/>
      <c r="AQ77" s="33"/>
      <c r="AR77" s="33"/>
      <c r="AS77" s="33"/>
      <c r="AT77" s="33"/>
      <c r="AU77" s="33"/>
      <c r="AV77" s="33"/>
      <c r="AW77" s="33"/>
      <c r="AX77" s="33"/>
      <c r="AY77" s="33"/>
      <c r="AZ77" s="33"/>
      <c r="BA77" s="33"/>
      <c r="BB77" s="33"/>
      <c r="BC77" s="33"/>
      <c r="BD77" s="33"/>
    </row>
    <row r="78" spans="1:56" s="23" customFormat="1" ht="18.75" x14ac:dyDescent="0.2">
      <c r="A78" s="16"/>
      <c r="B78" s="59" t="s">
        <v>31</v>
      </c>
      <c r="C78" s="60" t="s">
        <v>49</v>
      </c>
      <c r="D78" s="60" t="s">
        <v>34</v>
      </c>
      <c r="E78" s="60" t="s">
        <v>4</v>
      </c>
      <c r="F78" s="60" t="s">
        <v>26</v>
      </c>
      <c r="G78" s="60" t="s">
        <v>64</v>
      </c>
      <c r="H78" s="61" t="s">
        <v>2</v>
      </c>
      <c r="I78" s="60" t="s">
        <v>29</v>
      </c>
      <c r="J78" s="62">
        <f t="shared" si="0"/>
        <v>15000</v>
      </c>
      <c r="K78" s="62">
        <v>15000</v>
      </c>
      <c r="L78" s="62">
        <v>0</v>
      </c>
      <c r="M78" s="62">
        <f t="shared" si="29"/>
        <v>15000</v>
      </c>
      <c r="N78" s="62">
        <v>15000</v>
      </c>
      <c r="O78" s="62">
        <v>0</v>
      </c>
      <c r="P78" s="62">
        <f t="shared" si="30"/>
        <v>15000</v>
      </c>
      <c r="Q78" s="62">
        <v>15000</v>
      </c>
      <c r="R78" s="62">
        <v>0</v>
      </c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33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33"/>
      <c r="BB78" s="33"/>
      <c r="BC78" s="33"/>
      <c r="BD78" s="33"/>
    </row>
    <row r="79" spans="1:56" s="23" customFormat="1" ht="93.75" x14ac:dyDescent="0.2">
      <c r="A79" s="16"/>
      <c r="B79" s="54" t="s">
        <v>74</v>
      </c>
      <c r="C79" s="55" t="s">
        <v>49</v>
      </c>
      <c r="D79" s="55" t="s">
        <v>34</v>
      </c>
      <c r="E79" s="55" t="s">
        <v>4</v>
      </c>
      <c r="F79" s="55" t="s">
        <v>75</v>
      </c>
      <c r="G79" s="55" t="s">
        <v>76</v>
      </c>
      <c r="H79" s="55" t="s">
        <v>26</v>
      </c>
      <c r="I79" s="55"/>
      <c r="J79" s="56">
        <f t="shared" si="0"/>
        <v>159258</v>
      </c>
      <c r="K79" s="56">
        <f>K80</f>
        <v>0</v>
      </c>
      <c r="L79" s="56">
        <f>L80</f>
        <v>159258</v>
      </c>
      <c r="M79" s="56">
        <f t="shared" si="29"/>
        <v>166648</v>
      </c>
      <c r="N79" s="56">
        <f>N80</f>
        <v>0</v>
      </c>
      <c r="O79" s="56">
        <f>O80</f>
        <v>166648</v>
      </c>
      <c r="P79" s="56">
        <f t="shared" si="30"/>
        <v>172717</v>
      </c>
      <c r="Q79" s="56">
        <f>Q80</f>
        <v>0</v>
      </c>
      <c r="R79" s="56">
        <f>R80</f>
        <v>172717</v>
      </c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3"/>
      <c r="AT79" s="33"/>
      <c r="AU79" s="33"/>
      <c r="AV79" s="33"/>
      <c r="AW79" s="33"/>
      <c r="AX79" s="33"/>
      <c r="AY79" s="33"/>
      <c r="AZ79" s="33"/>
      <c r="BA79" s="33"/>
      <c r="BB79" s="33"/>
      <c r="BC79" s="33"/>
      <c r="BD79" s="33"/>
    </row>
    <row r="80" spans="1:56" s="23" customFormat="1" ht="112.5" x14ac:dyDescent="0.2">
      <c r="A80" s="16"/>
      <c r="B80" s="54" t="s">
        <v>15</v>
      </c>
      <c r="C80" s="55" t="s">
        <v>49</v>
      </c>
      <c r="D80" s="55" t="s">
        <v>34</v>
      </c>
      <c r="E80" s="55" t="s">
        <v>4</v>
      </c>
      <c r="F80" s="55" t="s">
        <v>75</v>
      </c>
      <c r="G80" s="55" t="s">
        <v>76</v>
      </c>
      <c r="H80" s="55" t="s">
        <v>26</v>
      </c>
      <c r="I80" s="55" t="s">
        <v>16</v>
      </c>
      <c r="J80" s="56">
        <f t="shared" si="0"/>
        <v>159258</v>
      </c>
      <c r="K80" s="56">
        <f>K81</f>
        <v>0</v>
      </c>
      <c r="L80" s="56">
        <f>L81</f>
        <v>159258</v>
      </c>
      <c r="M80" s="56">
        <f t="shared" si="29"/>
        <v>166648</v>
      </c>
      <c r="N80" s="56">
        <f>N81</f>
        <v>0</v>
      </c>
      <c r="O80" s="56">
        <f>O81</f>
        <v>166648</v>
      </c>
      <c r="P80" s="56">
        <f t="shared" si="30"/>
        <v>172717</v>
      </c>
      <c r="Q80" s="56">
        <f>Q81</f>
        <v>0</v>
      </c>
      <c r="R80" s="56">
        <f>R81</f>
        <v>172717</v>
      </c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33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33"/>
      <c r="BB80" s="33"/>
      <c r="BC80" s="33"/>
      <c r="BD80" s="33"/>
    </row>
    <row r="81" spans="1:56" s="23" customFormat="1" ht="37.5" x14ac:dyDescent="0.2">
      <c r="A81" s="16"/>
      <c r="B81" s="59" t="s">
        <v>9</v>
      </c>
      <c r="C81" s="60" t="s">
        <v>49</v>
      </c>
      <c r="D81" s="60" t="s">
        <v>34</v>
      </c>
      <c r="E81" s="60" t="s">
        <v>4</v>
      </c>
      <c r="F81" s="60" t="s">
        <v>75</v>
      </c>
      <c r="G81" s="60" t="s">
        <v>76</v>
      </c>
      <c r="H81" s="61" t="s">
        <v>26</v>
      </c>
      <c r="I81" s="60" t="s">
        <v>13</v>
      </c>
      <c r="J81" s="62">
        <f>K81+L81</f>
        <v>159258</v>
      </c>
      <c r="K81" s="62">
        <v>0</v>
      </c>
      <c r="L81" s="62">
        <v>159258</v>
      </c>
      <c r="M81" s="62">
        <f t="shared" si="29"/>
        <v>166648</v>
      </c>
      <c r="N81" s="62">
        <v>0</v>
      </c>
      <c r="O81" s="62">
        <v>166648</v>
      </c>
      <c r="P81" s="62">
        <f t="shared" si="30"/>
        <v>172717</v>
      </c>
      <c r="Q81" s="62">
        <v>0</v>
      </c>
      <c r="R81" s="62">
        <v>172717</v>
      </c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33"/>
      <c r="AS81" s="33"/>
      <c r="AT81" s="33"/>
      <c r="AU81" s="33"/>
      <c r="AV81" s="33"/>
      <c r="AW81" s="33"/>
      <c r="AX81" s="33"/>
      <c r="AY81" s="33"/>
      <c r="AZ81" s="33"/>
      <c r="BA81" s="33"/>
      <c r="BB81" s="33"/>
      <c r="BC81" s="33"/>
      <c r="BD81" s="33"/>
    </row>
    <row r="82" spans="1:56" s="23" customFormat="1" ht="75" x14ac:dyDescent="0.2">
      <c r="A82" s="49"/>
      <c r="B82" s="54" t="s">
        <v>78</v>
      </c>
      <c r="C82" s="55" t="s">
        <v>49</v>
      </c>
      <c r="D82" s="55" t="s">
        <v>77</v>
      </c>
      <c r="E82" s="55" t="s">
        <v>3</v>
      </c>
      <c r="F82" s="55" t="s">
        <v>2</v>
      </c>
      <c r="G82" s="55" t="s">
        <v>20</v>
      </c>
      <c r="H82" s="55" t="s">
        <v>2</v>
      </c>
      <c r="I82" s="55"/>
      <c r="J82" s="56">
        <f t="shared" si="0"/>
        <v>993652.88</v>
      </c>
      <c r="K82" s="56">
        <f t="shared" ref="K82:L88" si="37">K83</f>
        <v>993652.88</v>
      </c>
      <c r="L82" s="56">
        <f t="shared" si="37"/>
        <v>0</v>
      </c>
      <c r="M82" s="56">
        <f t="shared" si="29"/>
        <v>812300</v>
      </c>
      <c r="N82" s="56">
        <f t="shared" ref="N82:O88" si="38">N83</f>
        <v>812300</v>
      </c>
      <c r="O82" s="56">
        <f t="shared" si="38"/>
        <v>0</v>
      </c>
      <c r="P82" s="56">
        <f t="shared" si="30"/>
        <v>842870</v>
      </c>
      <c r="Q82" s="56">
        <f t="shared" ref="Q82:R88" si="39">Q83</f>
        <v>842870</v>
      </c>
      <c r="R82" s="56">
        <f t="shared" si="39"/>
        <v>0</v>
      </c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33"/>
      <c r="BB82" s="33"/>
      <c r="BC82" s="33"/>
      <c r="BD82" s="33"/>
    </row>
    <row r="83" spans="1:56" s="23" customFormat="1" ht="37.5" x14ac:dyDescent="0.2">
      <c r="A83" s="49"/>
      <c r="B83" s="54" t="s">
        <v>79</v>
      </c>
      <c r="C83" s="55" t="s">
        <v>49</v>
      </c>
      <c r="D83" s="55" t="s">
        <v>77</v>
      </c>
      <c r="E83" s="55" t="s">
        <v>4</v>
      </c>
      <c r="F83" s="55" t="s">
        <v>2</v>
      </c>
      <c r="G83" s="55" t="s">
        <v>20</v>
      </c>
      <c r="H83" s="55" t="s">
        <v>2</v>
      </c>
      <c r="I83" s="55"/>
      <c r="J83" s="56">
        <f t="shared" si="0"/>
        <v>993652.88</v>
      </c>
      <c r="K83" s="56">
        <f>K84+K87</f>
        <v>993652.88</v>
      </c>
      <c r="L83" s="56">
        <f>L84+L87</f>
        <v>0</v>
      </c>
      <c r="M83" s="56">
        <f t="shared" si="29"/>
        <v>812300</v>
      </c>
      <c r="N83" s="56">
        <f>N84+N87</f>
        <v>812300</v>
      </c>
      <c r="O83" s="56">
        <f>O84+O87</f>
        <v>0</v>
      </c>
      <c r="P83" s="56">
        <f t="shared" si="30"/>
        <v>842870</v>
      </c>
      <c r="Q83" s="56">
        <f>Q84+Q87</f>
        <v>842870</v>
      </c>
      <c r="R83" s="56">
        <f>R84+R87</f>
        <v>0</v>
      </c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33"/>
      <c r="BB83" s="33"/>
      <c r="BC83" s="33"/>
      <c r="BD83" s="33"/>
    </row>
    <row r="84" spans="1:56" s="23" customFormat="1" ht="37.5" x14ac:dyDescent="0.2">
      <c r="A84" s="53"/>
      <c r="B84" s="54" t="s">
        <v>98</v>
      </c>
      <c r="C84" s="55" t="s">
        <v>49</v>
      </c>
      <c r="D84" s="55" t="s">
        <v>77</v>
      </c>
      <c r="E84" s="55" t="s">
        <v>4</v>
      </c>
      <c r="F84" s="55" t="s">
        <v>26</v>
      </c>
      <c r="G84" s="55" t="s">
        <v>53</v>
      </c>
      <c r="H84" s="55" t="s">
        <v>2</v>
      </c>
      <c r="I84" s="55"/>
      <c r="J84" s="56">
        <f t="shared" ref="J84:J86" si="40">K84+L84</f>
        <v>72000</v>
      </c>
      <c r="K84" s="56">
        <f t="shared" si="37"/>
        <v>72000</v>
      </c>
      <c r="L84" s="56">
        <f t="shared" si="37"/>
        <v>0</v>
      </c>
      <c r="M84" s="56">
        <f t="shared" ref="M84:M86" si="41">N84+O84</f>
        <v>72000</v>
      </c>
      <c r="N84" s="56">
        <f t="shared" si="38"/>
        <v>72000</v>
      </c>
      <c r="O84" s="56">
        <f t="shared" si="38"/>
        <v>0</v>
      </c>
      <c r="P84" s="56">
        <f t="shared" ref="P84:P86" si="42">Q84+R84</f>
        <v>72000</v>
      </c>
      <c r="Q84" s="56">
        <f t="shared" si="39"/>
        <v>72000</v>
      </c>
      <c r="R84" s="56">
        <f t="shared" si="39"/>
        <v>0</v>
      </c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3"/>
      <c r="AR84" s="33"/>
      <c r="AS84" s="33"/>
      <c r="AT84" s="33"/>
      <c r="AU84" s="33"/>
      <c r="AV84" s="33"/>
      <c r="AW84" s="33"/>
      <c r="AX84" s="33"/>
      <c r="AY84" s="33"/>
      <c r="AZ84" s="33"/>
      <c r="BA84" s="33"/>
      <c r="BB84" s="33"/>
      <c r="BC84" s="33"/>
      <c r="BD84" s="33"/>
    </row>
    <row r="85" spans="1:56" s="23" customFormat="1" ht="37.5" x14ac:dyDescent="0.2">
      <c r="A85" s="53"/>
      <c r="B85" s="54" t="s">
        <v>38</v>
      </c>
      <c r="C85" s="55" t="s">
        <v>49</v>
      </c>
      <c r="D85" s="55" t="s">
        <v>77</v>
      </c>
      <c r="E85" s="55" t="s">
        <v>4</v>
      </c>
      <c r="F85" s="55" t="s">
        <v>26</v>
      </c>
      <c r="G85" s="55" t="s">
        <v>53</v>
      </c>
      <c r="H85" s="55" t="s">
        <v>2</v>
      </c>
      <c r="I85" s="55" t="s">
        <v>23</v>
      </c>
      <c r="J85" s="56">
        <f t="shared" si="40"/>
        <v>72000</v>
      </c>
      <c r="K85" s="56">
        <f t="shared" si="37"/>
        <v>72000</v>
      </c>
      <c r="L85" s="56">
        <f t="shared" si="37"/>
        <v>0</v>
      </c>
      <c r="M85" s="56">
        <f t="shared" si="41"/>
        <v>72000</v>
      </c>
      <c r="N85" s="56">
        <f t="shared" si="38"/>
        <v>72000</v>
      </c>
      <c r="O85" s="56">
        <f t="shared" si="38"/>
        <v>0</v>
      </c>
      <c r="P85" s="56">
        <f t="shared" si="42"/>
        <v>72000</v>
      </c>
      <c r="Q85" s="56">
        <f t="shared" si="39"/>
        <v>72000</v>
      </c>
      <c r="R85" s="56">
        <f t="shared" si="39"/>
        <v>0</v>
      </c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33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33"/>
      <c r="BB85" s="33"/>
      <c r="BC85" s="33"/>
      <c r="BD85" s="33"/>
    </row>
    <row r="86" spans="1:56" s="23" customFormat="1" ht="56.25" x14ac:dyDescent="0.2">
      <c r="A86" s="53"/>
      <c r="B86" s="59" t="s">
        <v>22</v>
      </c>
      <c r="C86" s="60" t="s">
        <v>49</v>
      </c>
      <c r="D86" s="60" t="s">
        <v>77</v>
      </c>
      <c r="E86" s="60" t="s">
        <v>4</v>
      </c>
      <c r="F86" s="60" t="s">
        <v>26</v>
      </c>
      <c r="G86" s="60" t="s">
        <v>53</v>
      </c>
      <c r="H86" s="61" t="s">
        <v>2</v>
      </c>
      <c r="I86" s="60" t="s">
        <v>24</v>
      </c>
      <c r="J86" s="62">
        <f t="shared" si="40"/>
        <v>72000</v>
      </c>
      <c r="K86" s="62">
        <v>72000</v>
      </c>
      <c r="L86" s="62">
        <v>0</v>
      </c>
      <c r="M86" s="62">
        <f t="shared" si="41"/>
        <v>72000</v>
      </c>
      <c r="N86" s="62">
        <v>72000</v>
      </c>
      <c r="O86" s="62">
        <v>0</v>
      </c>
      <c r="P86" s="62">
        <f t="shared" si="42"/>
        <v>72000</v>
      </c>
      <c r="Q86" s="62">
        <v>72000</v>
      </c>
      <c r="R86" s="62">
        <v>0</v>
      </c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33"/>
      <c r="BB86" s="33"/>
      <c r="BC86" s="33"/>
      <c r="BD86" s="33"/>
    </row>
    <row r="87" spans="1:56" s="23" customFormat="1" ht="37.5" x14ac:dyDescent="0.2">
      <c r="A87" s="49"/>
      <c r="B87" s="54" t="s">
        <v>79</v>
      </c>
      <c r="C87" s="55" t="s">
        <v>49</v>
      </c>
      <c r="D87" s="55" t="s">
        <v>77</v>
      </c>
      <c r="E87" s="55" t="s">
        <v>4</v>
      </c>
      <c r="F87" s="55" t="s">
        <v>26</v>
      </c>
      <c r="G87" s="55" t="s">
        <v>27</v>
      </c>
      <c r="H87" s="55" t="s">
        <v>2</v>
      </c>
      <c r="I87" s="55"/>
      <c r="J87" s="56">
        <f t="shared" si="0"/>
        <v>921652.88</v>
      </c>
      <c r="K87" s="56">
        <f t="shared" si="37"/>
        <v>921652.88</v>
      </c>
      <c r="L87" s="56">
        <f t="shared" si="37"/>
        <v>0</v>
      </c>
      <c r="M87" s="56">
        <f t="shared" si="29"/>
        <v>740300</v>
      </c>
      <c r="N87" s="56">
        <f t="shared" si="38"/>
        <v>740300</v>
      </c>
      <c r="O87" s="56">
        <f t="shared" si="38"/>
        <v>0</v>
      </c>
      <c r="P87" s="56">
        <f t="shared" si="30"/>
        <v>770870</v>
      </c>
      <c r="Q87" s="56">
        <f t="shared" si="39"/>
        <v>770870</v>
      </c>
      <c r="R87" s="56">
        <f t="shared" si="39"/>
        <v>0</v>
      </c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33"/>
      <c r="AJ87" s="33"/>
      <c r="AK87" s="33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33"/>
      <c r="AZ87" s="33"/>
      <c r="BA87" s="33"/>
      <c r="BB87" s="33"/>
      <c r="BC87" s="33"/>
      <c r="BD87" s="33"/>
    </row>
    <row r="88" spans="1:56" s="23" customFormat="1" ht="37.5" x14ac:dyDescent="0.2">
      <c r="A88" s="49"/>
      <c r="B88" s="54" t="s">
        <v>38</v>
      </c>
      <c r="C88" s="55" t="s">
        <v>49</v>
      </c>
      <c r="D88" s="55" t="s">
        <v>77</v>
      </c>
      <c r="E88" s="55" t="s">
        <v>4</v>
      </c>
      <c r="F88" s="55" t="s">
        <v>26</v>
      </c>
      <c r="G88" s="55" t="s">
        <v>27</v>
      </c>
      <c r="H88" s="55" t="s">
        <v>2</v>
      </c>
      <c r="I88" s="55" t="s">
        <v>23</v>
      </c>
      <c r="J88" s="56">
        <f t="shared" si="0"/>
        <v>921652.88</v>
      </c>
      <c r="K88" s="56">
        <f t="shared" si="37"/>
        <v>921652.88</v>
      </c>
      <c r="L88" s="56">
        <f t="shared" si="37"/>
        <v>0</v>
      </c>
      <c r="M88" s="56">
        <f t="shared" si="29"/>
        <v>740300</v>
      </c>
      <c r="N88" s="56">
        <f t="shared" si="38"/>
        <v>740300</v>
      </c>
      <c r="O88" s="56">
        <f t="shared" si="38"/>
        <v>0</v>
      </c>
      <c r="P88" s="56">
        <f t="shared" si="30"/>
        <v>770870</v>
      </c>
      <c r="Q88" s="56">
        <f t="shared" si="39"/>
        <v>770870</v>
      </c>
      <c r="R88" s="56">
        <f t="shared" si="39"/>
        <v>0</v>
      </c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33"/>
      <c r="BB88" s="33"/>
      <c r="BC88" s="33"/>
      <c r="BD88" s="33"/>
    </row>
    <row r="89" spans="1:56" s="23" customFormat="1" ht="56.25" x14ac:dyDescent="0.2">
      <c r="A89" s="16"/>
      <c r="B89" s="59" t="s">
        <v>22</v>
      </c>
      <c r="C89" s="60" t="s">
        <v>49</v>
      </c>
      <c r="D89" s="60" t="s">
        <v>77</v>
      </c>
      <c r="E89" s="60" t="s">
        <v>4</v>
      </c>
      <c r="F89" s="60" t="s">
        <v>26</v>
      </c>
      <c r="G89" s="60" t="s">
        <v>27</v>
      </c>
      <c r="H89" s="61" t="s">
        <v>2</v>
      </c>
      <c r="I89" s="60" t="s">
        <v>24</v>
      </c>
      <c r="J89" s="62">
        <f t="shared" si="0"/>
        <v>921652.88</v>
      </c>
      <c r="K89" s="62">
        <f>682540+239112.88</f>
        <v>921652.88</v>
      </c>
      <c r="L89" s="62">
        <v>0</v>
      </c>
      <c r="M89" s="62">
        <f t="shared" si="29"/>
        <v>740300</v>
      </c>
      <c r="N89" s="62">
        <v>740300</v>
      </c>
      <c r="O89" s="62">
        <v>0</v>
      </c>
      <c r="P89" s="62">
        <f t="shared" si="30"/>
        <v>770870</v>
      </c>
      <c r="Q89" s="62">
        <v>770870</v>
      </c>
      <c r="R89" s="62">
        <v>0</v>
      </c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33"/>
      <c r="AJ89" s="33"/>
      <c r="AK89" s="33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33"/>
      <c r="BB89" s="33"/>
      <c r="BC89" s="33"/>
      <c r="BD89" s="33"/>
    </row>
    <row r="90" spans="1:56" s="23" customFormat="1" ht="37.5" x14ac:dyDescent="0.2">
      <c r="A90" s="49"/>
      <c r="B90" s="54" t="s">
        <v>89</v>
      </c>
      <c r="C90" s="55" t="s">
        <v>49</v>
      </c>
      <c r="D90" s="55" t="s">
        <v>75</v>
      </c>
      <c r="E90" s="55" t="s">
        <v>3</v>
      </c>
      <c r="F90" s="55" t="s">
        <v>2</v>
      </c>
      <c r="G90" s="55" t="s">
        <v>20</v>
      </c>
      <c r="H90" s="55" t="s">
        <v>2</v>
      </c>
      <c r="I90" s="55"/>
      <c r="J90" s="56">
        <f t="shared" si="0"/>
        <v>571337.84</v>
      </c>
      <c r="K90" s="56">
        <f>K98+K102+K92+K95</f>
        <v>571337.84</v>
      </c>
      <c r="L90" s="56">
        <f>L98+L102</f>
        <v>0</v>
      </c>
      <c r="M90" s="56">
        <f t="shared" si="29"/>
        <v>267178.53999999998</v>
      </c>
      <c r="N90" s="56">
        <f>N98+N102</f>
        <v>267178.53999999998</v>
      </c>
      <c r="O90" s="56">
        <f>O98+O102</f>
        <v>0</v>
      </c>
      <c r="P90" s="56">
        <f t="shared" si="30"/>
        <v>0</v>
      </c>
      <c r="Q90" s="56">
        <f>Q98+Q102</f>
        <v>0</v>
      </c>
      <c r="R90" s="56">
        <f>R98+R102</f>
        <v>0</v>
      </c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33"/>
      <c r="AJ90" s="33"/>
      <c r="AK90" s="33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33"/>
      <c r="BB90" s="33"/>
      <c r="BC90" s="33"/>
      <c r="BD90" s="33"/>
    </row>
    <row r="91" spans="1:56" s="23" customFormat="1" ht="131.25" x14ac:dyDescent="0.2">
      <c r="A91" s="71"/>
      <c r="B91" s="72" t="s">
        <v>80</v>
      </c>
      <c r="C91" s="73" t="s">
        <v>49</v>
      </c>
      <c r="D91" s="73" t="s">
        <v>75</v>
      </c>
      <c r="E91" s="73" t="s">
        <v>4</v>
      </c>
      <c r="F91" s="73" t="s">
        <v>2</v>
      </c>
      <c r="G91" s="73" t="s">
        <v>20</v>
      </c>
      <c r="H91" s="73" t="s">
        <v>2</v>
      </c>
      <c r="I91" s="73"/>
      <c r="J91" s="74">
        <v>236512.94</v>
      </c>
      <c r="K91" s="74">
        <v>236512.94</v>
      </c>
      <c r="L91" s="74">
        <v>0</v>
      </c>
      <c r="M91" s="74">
        <f t="shared" si="29"/>
        <v>534357.07999999996</v>
      </c>
      <c r="N91" s="74">
        <f>N92+N95+N98+N101</f>
        <v>534357.07999999996</v>
      </c>
      <c r="O91" s="74">
        <f>O92+O95+O98+O101</f>
        <v>0</v>
      </c>
      <c r="P91" s="74">
        <f t="shared" si="30"/>
        <v>0</v>
      </c>
      <c r="Q91" s="74">
        <f>Q92+Q95+Q98+Q101</f>
        <v>0</v>
      </c>
      <c r="R91" s="74">
        <f>R92+R95+R98+R101</f>
        <v>0</v>
      </c>
      <c r="S91" s="75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33"/>
      <c r="BB91" s="33"/>
      <c r="BC91" s="33"/>
      <c r="BD91" s="33"/>
    </row>
    <row r="92" spans="1:56" s="23" customFormat="1" ht="56.25" x14ac:dyDescent="0.2">
      <c r="A92" s="71"/>
      <c r="B92" s="72" t="s">
        <v>99</v>
      </c>
      <c r="C92" s="73" t="s">
        <v>49</v>
      </c>
      <c r="D92" s="73" t="s">
        <v>75</v>
      </c>
      <c r="E92" s="73" t="s">
        <v>4</v>
      </c>
      <c r="F92" s="73" t="s">
        <v>10</v>
      </c>
      <c r="G92" s="73" t="s">
        <v>27</v>
      </c>
      <c r="H92" s="73" t="s">
        <v>2</v>
      </c>
      <c r="I92" s="73"/>
      <c r="J92" s="74">
        <f t="shared" ref="J92:J94" si="43">K92+L92</f>
        <v>10000</v>
      </c>
      <c r="K92" s="74">
        <v>10000</v>
      </c>
      <c r="L92" s="74">
        <v>0</v>
      </c>
      <c r="M92" s="74">
        <f t="shared" si="29"/>
        <v>0</v>
      </c>
      <c r="N92" s="74">
        <f t="shared" ref="N92:O93" si="44">N93</f>
        <v>0</v>
      </c>
      <c r="O92" s="74">
        <f t="shared" si="44"/>
        <v>0</v>
      </c>
      <c r="P92" s="74">
        <f t="shared" si="30"/>
        <v>0</v>
      </c>
      <c r="Q92" s="74">
        <f t="shared" ref="Q92:R93" si="45">Q93</f>
        <v>0</v>
      </c>
      <c r="R92" s="74">
        <f t="shared" si="45"/>
        <v>0</v>
      </c>
      <c r="S92" s="75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33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33"/>
      <c r="BB92" s="33"/>
      <c r="BC92" s="33"/>
      <c r="BD92" s="33"/>
    </row>
    <row r="93" spans="1:56" s="23" customFormat="1" ht="37.5" x14ac:dyDescent="0.2">
      <c r="A93" s="71"/>
      <c r="B93" s="72" t="s">
        <v>38</v>
      </c>
      <c r="C93" s="76" t="s">
        <v>49</v>
      </c>
      <c r="D93" s="76" t="s">
        <v>75</v>
      </c>
      <c r="E93" s="76" t="s">
        <v>4</v>
      </c>
      <c r="F93" s="76" t="s">
        <v>10</v>
      </c>
      <c r="G93" s="76" t="s">
        <v>27</v>
      </c>
      <c r="H93" s="73" t="s">
        <v>2</v>
      </c>
      <c r="I93" s="76" t="s">
        <v>23</v>
      </c>
      <c r="J93" s="77">
        <f t="shared" si="43"/>
        <v>10000</v>
      </c>
      <c r="K93" s="74">
        <v>10000</v>
      </c>
      <c r="L93" s="74">
        <v>0</v>
      </c>
      <c r="M93" s="77">
        <f t="shared" si="29"/>
        <v>0</v>
      </c>
      <c r="N93" s="74">
        <f t="shared" si="44"/>
        <v>0</v>
      </c>
      <c r="O93" s="74">
        <f t="shared" si="44"/>
        <v>0</v>
      </c>
      <c r="P93" s="77">
        <f t="shared" si="30"/>
        <v>0</v>
      </c>
      <c r="Q93" s="74">
        <f t="shared" si="45"/>
        <v>0</v>
      </c>
      <c r="R93" s="74">
        <f t="shared" si="45"/>
        <v>0</v>
      </c>
      <c r="S93" s="75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3"/>
      <c r="AS93" s="33"/>
      <c r="AT93" s="33"/>
      <c r="AU93" s="33"/>
      <c r="AV93" s="33"/>
      <c r="AW93" s="33"/>
      <c r="AX93" s="33"/>
      <c r="AY93" s="33"/>
      <c r="AZ93" s="33"/>
      <c r="BA93" s="33"/>
      <c r="BB93" s="33"/>
      <c r="BC93" s="33"/>
      <c r="BD93" s="33"/>
    </row>
    <row r="94" spans="1:56" s="23" customFormat="1" ht="56.25" x14ac:dyDescent="0.2">
      <c r="A94" s="71"/>
      <c r="B94" s="78" t="s">
        <v>22</v>
      </c>
      <c r="C94" s="79" t="s">
        <v>49</v>
      </c>
      <c r="D94" s="79" t="s">
        <v>75</v>
      </c>
      <c r="E94" s="79" t="s">
        <v>4</v>
      </c>
      <c r="F94" s="79" t="s">
        <v>10</v>
      </c>
      <c r="G94" s="79" t="s">
        <v>27</v>
      </c>
      <c r="H94" s="80" t="s">
        <v>2</v>
      </c>
      <c r="I94" s="79" t="s">
        <v>24</v>
      </c>
      <c r="J94" s="81">
        <f t="shared" si="43"/>
        <v>10000</v>
      </c>
      <c r="K94" s="81">
        <v>10000</v>
      </c>
      <c r="L94" s="81">
        <v>0</v>
      </c>
      <c r="M94" s="81">
        <f t="shared" si="29"/>
        <v>0</v>
      </c>
      <c r="N94" s="81">
        <v>0</v>
      </c>
      <c r="O94" s="81">
        <v>0</v>
      </c>
      <c r="P94" s="81">
        <f t="shared" si="30"/>
        <v>0</v>
      </c>
      <c r="Q94" s="81">
        <v>0</v>
      </c>
      <c r="R94" s="81">
        <v>0</v>
      </c>
      <c r="S94" s="75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33"/>
      <c r="AJ94" s="33"/>
      <c r="AK94" s="33"/>
      <c r="AL94" s="33"/>
      <c r="AM94" s="33"/>
      <c r="AN94" s="33"/>
      <c r="AO94" s="33"/>
      <c r="AP94" s="33"/>
      <c r="AQ94" s="33"/>
      <c r="AR94" s="33"/>
      <c r="AS94" s="33"/>
      <c r="AT94" s="33"/>
      <c r="AU94" s="33"/>
      <c r="AV94" s="33"/>
      <c r="AW94" s="33"/>
      <c r="AX94" s="33"/>
      <c r="AY94" s="33"/>
      <c r="AZ94" s="33"/>
      <c r="BA94" s="33"/>
      <c r="BB94" s="33"/>
      <c r="BC94" s="33"/>
      <c r="BD94" s="33"/>
    </row>
    <row r="95" spans="1:56" s="23" customFormat="1" ht="56.25" x14ac:dyDescent="0.2">
      <c r="A95" s="71"/>
      <c r="B95" s="72" t="s">
        <v>100</v>
      </c>
      <c r="C95" s="73" t="s">
        <v>49</v>
      </c>
      <c r="D95" s="73" t="s">
        <v>75</v>
      </c>
      <c r="E95" s="73" t="s">
        <v>4</v>
      </c>
      <c r="F95" s="73" t="s">
        <v>10</v>
      </c>
      <c r="G95" s="73" t="s">
        <v>101</v>
      </c>
      <c r="H95" s="73" t="s">
        <v>2</v>
      </c>
      <c r="I95" s="73"/>
      <c r="J95" s="74">
        <v>269859.3</v>
      </c>
      <c r="K95" s="74">
        <v>269859.3</v>
      </c>
      <c r="L95" s="74">
        <v>0</v>
      </c>
      <c r="M95" s="74">
        <f t="shared" si="29"/>
        <v>0</v>
      </c>
      <c r="N95" s="74">
        <f t="shared" ref="N95:O96" si="46">N96</f>
        <v>0</v>
      </c>
      <c r="O95" s="74">
        <f t="shared" si="46"/>
        <v>0</v>
      </c>
      <c r="P95" s="74">
        <f t="shared" si="30"/>
        <v>0</v>
      </c>
      <c r="Q95" s="74">
        <f t="shared" ref="Q95:R96" si="47">Q96</f>
        <v>0</v>
      </c>
      <c r="R95" s="74">
        <f t="shared" si="47"/>
        <v>0</v>
      </c>
      <c r="S95" s="75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33"/>
      <c r="AJ95" s="33"/>
      <c r="AK95" s="33"/>
      <c r="AL95" s="33"/>
      <c r="AM95" s="33"/>
      <c r="AN95" s="33"/>
      <c r="AO95" s="33"/>
      <c r="AP95" s="33"/>
      <c r="AQ95" s="33"/>
      <c r="AR95" s="33"/>
      <c r="AS95" s="33"/>
      <c r="AT95" s="33"/>
      <c r="AU95" s="33"/>
      <c r="AV95" s="33"/>
      <c r="AW95" s="33"/>
      <c r="AX95" s="33"/>
      <c r="AY95" s="33"/>
      <c r="AZ95" s="33"/>
      <c r="BA95" s="33"/>
      <c r="BB95" s="33"/>
      <c r="BC95" s="33"/>
      <c r="BD95" s="33"/>
    </row>
    <row r="96" spans="1:56" s="23" customFormat="1" ht="37.5" x14ac:dyDescent="0.2">
      <c r="A96" s="71"/>
      <c r="B96" s="72" t="s">
        <v>38</v>
      </c>
      <c r="C96" s="76" t="s">
        <v>49</v>
      </c>
      <c r="D96" s="76" t="s">
        <v>75</v>
      </c>
      <c r="E96" s="76" t="s">
        <v>4</v>
      </c>
      <c r="F96" s="76" t="s">
        <v>10</v>
      </c>
      <c r="G96" s="76" t="s">
        <v>101</v>
      </c>
      <c r="H96" s="73" t="s">
        <v>2</v>
      </c>
      <c r="I96" s="76" t="s">
        <v>23</v>
      </c>
      <c r="J96" s="77">
        <f t="shared" ref="J96:J97" si="48">K96+L96</f>
        <v>269859.3</v>
      </c>
      <c r="K96" s="74">
        <v>269859.3</v>
      </c>
      <c r="L96" s="74">
        <v>0</v>
      </c>
      <c r="M96" s="77">
        <f t="shared" si="29"/>
        <v>0</v>
      </c>
      <c r="N96" s="74">
        <f t="shared" si="46"/>
        <v>0</v>
      </c>
      <c r="O96" s="74">
        <f t="shared" si="46"/>
        <v>0</v>
      </c>
      <c r="P96" s="77">
        <f t="shared" si="30"/>
        <v>0</v>
      </c>
      <c r="Q96" s="74">
        <f t="shared" si="47"/>
        <v>0</v>
      </c>
      <c r="R96" s="74">
        <f t="shared" si="47"/>
        <v>0</v>
      </c>
      <c r="S96" s="75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3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</row>
    <row r="97" spans="1:56" s="23" customFormat="1" ht="56.25" x14ac:dyDescent="0.2">
      <c r="A97" s="71"/>
      <c r="B97" s="78" t="s">
        <v>22</v>
      </c>
      <c r="C97" s="79" t="s">
        <v>49</v>
      </c>
      <c r="D97" s="79" t="s">
        <v>75</v>
      </c>
      <c r="E97" s="79" t="s">
        <v>4</v>
      </c>
      <c r="F97" s="79" t="s">
        <v>10</v>
      </c>
      <c r="G97" s="79" t="s">
        <v>101</v>
      </c>
      <c r="H97" s="80" t="s">
        <v>2</v>
      </c>
      <c r="I97" s="79" t="s">
        <v>24</v>
      </c>
      <c r="J97" s="82">
        <f t="shared" si="48"/>
        <v>269859.3</v>
      </c>
      <c r="K97" s="82">
        <v>269859.3</v>
      </c>
      <c r="L97" s="82">
        <v>0</v>
      </c>
      <c r="M97" s="82">
        <f t="shared" si="29"/>
        <v>0</v>
      </c>
      <c r="N97" s="82">
        <v>0</v>
      </c>
      <c r="O97" s="82">
        <v>0</v>
      </c>
      <c r="P97" s="82">
        <f t="shared" si="30"/>
        <v>0</v>
      </c>
      <c r="Q97" s="82">
        <v>0</v>
      </c>
      <c r="R97" s="82">
        <v>0</v>
      </c>
      <c r="S97" s="75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3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</row>
    <row r="98" spans="1:56" s="23" customFormat="1" ht="37.5" x14ac:dyDescent="0.2">
      <c r="A98" s="51"/>
      <c r="B98" s="63" t="s">
        <v>84</v>
      </c>
      <c r="C98" s="55" t="s">
        <v>49</v>
      </c>
      <c r="D98" s="55" t="s">
        <v>75</v>
      </c>
      <c r="E98" s="55" t="s">
        <v>54</v>
      </c>
      <c r="F98" s="55" t="s">
        <v>2</v>
      </c>
      <c r="G98" s="55" t="s">
        <v>20</v>
      </c>
      <c r="H98" s="55" t="s">
        <v>2</v>
      </c>
      <c r="I98" s="55"/>
      <c r="J98" s="56">
        <f t="shared" ref="J98:J101" si="49">K98+L98</f>
        <v>267178.53999999998</v>
      </c>
      <c r="K98" s="56">
        <f>K99</f>
        <v>267178.53999999998</v>
      </c>
      <c r="L98" s="56">
        <f>L99</f>
        <v>0</v>
      </c>
      <c r="M98" s="56">
        <f t="shared" ref="M98:M101" si="50">N98+O98</f>
        <v>267178.53999999998</v>
      </c>
      <c r="N98" s="56">
        <f>N99</f>
        <v>267178.53999999998</v>
      </c>
      <c r="O98" s="56">
        <f>O99</f>
        <v>0</v>
      </c>
      <c r="P98" s="56">
        <f t="shared" ref="P98:P101" si="51">Q98+R98</f>
        <v>0</v>
      </c>
      <c r="Q98" s="56">
        <f>Q99</f>
        <v>0</v>
      </c>
      <c r="R98" s="56">
        <f>R99</f>
        <v>0</v>
      </c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</row>
    <row r="99" spans="1:56" s="23" customFormat="1" ht="37.5" x14ac:dyDescent="0.2">
      <c r="A99" s="51"/>
      <c r="B99" s="63" t="s">
        <v>85</v>
      </c>
      <c r="C99" s="55" t="s">
        <v>49</v>
      </c>
      <c r="D99" s="55" t="s">
        <v>75</v>
      </c>
      <c r="E99" s="55" t="s">
        <v>54</v>
      </c>
      <c r="F99" s="55" t="s">
        <v>26</v>
      </c>
      <c r="G99" s="55" t="s">
        <v>64</v>
      </c>
      <c r="H99" s="55" t="s">
        <v>2</v>
      </c>
      <c r="I99" s="55"/>
      <c r="J99" s="56">
        <f t="shared" si="49"/>
        <v>267178.53999999998</v>
      </c>
      <c r="K99" s="56">
        <f t="shared" ref="K99:L100" si="52">K100</f>
        <v>267178.53999999998</v>
      </c>
      <c r="L99" s="56">
        <f t="shared" si="52"/>
        <v>0</v>
      </c>
      <c r="M99" s="56">
        <f t="shared" si="50"/>
        <v>267178.53999999998</v>
      </c>
      <c r="N99" s="56">
        <f t="shared" ref="N99:O100" si="53">N100</f>
        <v>267178.53999999998</v>
      </c>
      <c r="O99" s="56">
        <f t="shared" si="53"/>
        <v>0</v>
      </c>
      <c r="P99" s="56">
        <f t="shared" si="51"/>
        <v>0</v>
      </c>
      <c r="Q99" s="56">
        <f t="shared" ref="Q99:R100" si="54">Q100</f>
        <v>0</v>
      </c>
      <c r="R99" s="56">
        <f t="shared" si="54"/>
        <v>0</v>
      </c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33"/>
      <c r="AJ99" s="33"/>
      <c r="AK99" s="33"/>
      <c r="AL99" s="33"/>
      <c r="AM99" s="33"/>
      <c r="AN99" s="33"/>
      <c r="AO99" s="33"/>
      <c r="AP99" s="33"/>
      <c r="AQ99" s="33"/>
      <c r="AR99" s="33"/>
      <c r="AS99" s="33"/>
      <c r="AT99" s="33"/>
      <c r="AU99" s="33"/>
      <c r="AV99" s="33"/>
      <c r="AW99" s="33"/>
      <c r="AX99" s="33"/>
      <c r="AY99" s="33"/>
      <c r="AZ99" s="33"/>
      <c r="BA99" s="33"/>
      <c r="BB99" s="33"/>
      <c r="BC99" s="33"/>
      <c r="BD99" s="33"/>
    </row>
    <row r="100" spans="1:56" s="23" customFormat="1" ht="18.75" x14ac:dyDescent="0.2">
      <c r="A100" s="51"/>
      <c r="B100" s="54" t="s">
        <v>40</v>
      </c>
      <c r="C100" s="57" t="s">
        <v>49</v>
      </c>
      <c r="D100" s="57" t="s">
        <v>75</v>
      </c>
      <c r="E100" s="57" t="s">
        <v>54</v>
      </c>
      <c r="F100" s="57" t="s">
        <v>26</v>
      </c>
      <c r="G100" s="57" t="s">
        <v>64</v>
      </c>
      <c r="H100" s="55" t="s">
        <v>2</v>
      </c>
      <c r="I100" s="57" t="s">
        <v>42</v>
      </c>
      <c r="J100" s="58">
        <f t="shared" si="49"/>
        <v>267178.53999999998</v>
      </c>
      <c r="K100" s="56">
        <f t="shared" si="52"/>
        <v>267178.53999999998</v>
      </c>
      <c r="L100" s="56">
        <f t="shared" si="52"/>
        <v>0</v>
      </c>
      <c r="M100" s="58">
        <f t="shared" si="50"/>
        <v>267178.53999999998</v>
      </c>
      <c r="N100" s="56">
        <f t="shared" si="53"/>
        <v>267178.53999999998</v>
      </c>
      <c r="O100" s="56">
        <f t="shared" si="53"/>
        <v>0</v>
      </c>
      <c r="P100" s="58">
        <f t="shared" si="51"/>
        <v>0</v>
      </c>
      <c r="Q100" s="56">
        <f t="shared" si="54"/>
        <v>0</v>
      </c>
      <c r="R100" s="56">
        <f t="shared" si="54"/>
        <v>0</v>
      </c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33"/>
      <c r="AJ100" s="33"/>
      <c r="AK100" s="33"/>
      <c r="AL100" s="33"/>
      <c r="AM100" s="33"/>
      <c r="AN100" s="33"/>
      <c r="AO100" s="33"/>
      <c r="AP100" s="33"/>
      <c r="AQ100" s="33"/>
      <c r="AR100" s="33"/>
      <c r="AS100" s="33"/>
      <c r="AT100" s="33"/>
      <c r="AU100" s="33"/>
      <c r="AV100" s="33"/>
      <c r="AW100" s="33"/>
      <c r="AX100" s="33"/>
      <c r="AY100" s="33"/>
      <c r="AZ100" s="33"/>
      <c r="BA100" s="33"/>
      <c r="BB100" s="33"/>
      <c r="BC100" s="33"/>
      <c r="BD100" s="33"/>
    </row>
    <row r="101" spans="1:56" s="23" customFormat="1" ht="18.75" x14ac:dyDescent="0.2">
      <c r="A101" s="51"/>
      <c r="B101" s="59" t="s">
        <v>41</v>
      </c>
      <c r="C101" s="60" t="s">
        <v>49</v>
      </c>
      <c r="D101" s="60" t="s">
        <v>75</v>
      </c>
      <c r="E101" s="60" t="s">
        <v>54</v>
      </c>
      <c r="F101" s="60" t="s">
        <v>26</v>
      </c>
      <c r="G101" s="60" t="s">
        <v>64</v>
      </c>
      <c r="H101" s="61" t="s">
        <v>2</v>
      </c>
      <c r="I101" s="60" t="s">
        <v>43</v>
      </c>
      <c r="J101" s="62">
        <f t="shared" si="49"/>
        <v>267178.53999999998</v>
      </c>
      <c r="K101" s="62">
        <v>267178.53999999998</v>
      </c>
      <c r="L101" s="62">
        <v>0</v>
      </c>
      <c r="M101" s="62">
        <f t="shared" si="50"/>
        <v>267178.53999999998</v>
      </c>
      <c r="N101" s="62">
        <v>267178.53999999998</v>
      </c>
      <c r="O101" s="62">
        <v>0</v>
      </c>
      <c r="P101" s="62">
        <f t="shared" si="51"/>
        <v>0</v>
      </c>
      <c r="Q101" s="62">
        <v>0</v>
      </c>
      <c r="R101" s="62">
        <v>0</v>
      </c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  <c r="AG101" s="33"/>
      <c r="AH101" s="33"/>
      <c r="AI101" s="33"/>
      <c r="AJ101" s="33"/>
      <c r="AK101" s="33"/>
      <c r="AL101" s="33"/>
      <c r="AM101" s="33"/>
      <c r="AN101" s="33"/>
      <c r="AO101" s="33"/>
      <c r="AP101" s="33"/>
      <c r="AQ101" s="33"/>
      <c r="AR101" s="33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</row>
    <row r="102" spans="1:56" s="23" customFormat="1" ht="131.25" x14ac:dyDescent="0.2">
      <c r="A102" s="49"/>
      <c r="B102" s="54" t="s">
        <v>80</v>
      </c>
      <c r="C102" s="55" t="s">
        <v>49</v>
      </c>
      <c r="D102" s="55" t="s">
        <v>75</v>
      </c>
      <c r="E102" s="55" t="s">
        <v>81</v>
      </c>
      <c r="F102" s="55" t="s">
        <v>2</v>
      </c>
      <c r="G102" s="55" t="s">
        <v>20</v>
      </c>
      <c r="H102" s="55" t="s">
        <v>2</v>
      </c>
      <c r="I102" s="55"/>
      <c r="J102" s="56">
        <f t="shared" ref="J102" si="55">K102+L102</f>
        <v>24300</v>
      </c>
      <c r="K102" s="56">
        <f>K103</f>
        <v>24300</v>
      </c>
      <c r="L102" s="56">
        <f>L103</f>
        <v>0</v>
      </c>
      <c r="M102" s="56">
        <f t="shared" ref="M102" si="56">N102+O102</f>
        <v>0</v>
      </c>
      <c r="N102" s="56">
        <f>N103</f>
        <v>0</v>
      </c>
      <c r="O102" s="56">
        <f>O103</f>
        <v>0</v>
      </c>
      <c r="P102" s="56">
        <f t="shared" ref="P102" si="57">Q102+R102</f>
        <v>0</v>
      </c>
      <c r="Q102" s="56">
        <f>Q103</f>
        <v>0</v>
      </c>
      <c r="R102" s="56">
        <f>R103</f>
        <v>0</v>
      </c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  <c r="AG102" s="33"/>
      <c r="AH102" s="33"/>
      <c r="AI102" s="33"/>
      <c r="AJ102" s="33"/>
      <c r="AK102" s="33"/>
      <c r="AL102" s="33"/>
      <c r="AM102" s="33"/>
      <c r="AN102" s="33"/>
      <c r="AO102" s="33"/>
      <c r="AP102" s="33"/>
      <c r="AQ102" s="33"/>
      <c r="AR102" s="33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</row>
    <row r="103" spans="1:56" s="23" customFormat="1" ht="131.25" x14ac:dyDescent="0.2">
      <c r="A103" s="49"/>
      <c r="B103" s="54" t="s">
        <v>80</v>
      </c>
      <c r="C103" s="55" t="s">
        <v>49</v>
      </c>
      <c r="D103" s="55" t="s">
        <v>75</v>
      </c>
      <c r="E103" s="55" t="s">
        <v>81</v>
      </c>
      <c r="F103" s="55" t="s">
        <v>26</v>
      </c>
      <c r="G103" s="55" t="s">
        <v>64</v>
      </c>
      <c r="H103" s="55" t="s">
        <v>2</v>
      </c>
      <c r="I103" s="55"/>
      <c r="J103" s="56">
        <f t="shared" si="0"/>
        <v>24300</v>
      </c>
      <c r="K103" s="56">
        <f t="shared" ref="K103:L104" si="58">K104</f>
        <v>24300</v>
      </c>
      <c r="L103" s="56">
        <f t="shared" si="58"/>
        <v>0</v>
      </c>
      <c r="M103" s="56">
        <f t="shared" si="29"/>
        <v>0</v>
      </c>
      <c r="N103" s="56">
        <f t="shared" ref="N103:O104" si="59">N104</f>
        <v>0</v>
      </c>
      <c r="O103" s="56">
        <f t="shared" si="59"/>
        <v>0</v>
      </c>
      <c r="P103" s="56">
        <f t="shared" si="30"/>
        <v>0</v>
      </c>
      <c r="Q103" s="56">
        <f t="shared" ref="Q103:R104" si="60">Q104</f>
        <v>0</v>
      </c>
      <c r="R103" s="56">
        <f t="shared" si="60"/>
        <v>0</v>
      </c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</row>
    <row r="104" spans="1:56" s="23" customFormat="1" ht="18.75" x14ac:dyDescent="0.2">
      <c r="A104" s="8"/>
      <c r="B104" s="54" t="s">
        <v>40</v>
      </c>
      <c r="C104" s="57" t="s">
        <v>49</v>
      </c>
      <c r="D104" s="57" t="s">
        <v>75</v>
      </c>
      <c r="E104" s="57" t="s">
        <v>81</v>
      </c>
      <c r="F104" s="57" t="s">
        <v>26</v>
      </c>
      <c r="G104" s="57" t="s">
        <v>64</v>
      </c>
      <c r="H104" s="55" t="s">
        <v>2</v>
      </c>
      <c r="I104" s="57" t="s">
        <v>42</v>
      </c>
      <c r="J104" s="58">
        <f t="shared" si="0"/>
        <v>24300</v>
      </c>
      <c r="K104" s="56">
        <f t="shared" si="58"/>
        <v>24300</v>
      </c>
      <c r="L104" s="56">
        <f t="shared" si="58"/>
        <v>0</v>
      </c>
      <c r="M104" s="58">
        <f t="shared" si="29"/>
        <v>0</v>
      </c>
      <c r="N104" s="56">
        <f t="shared" si="59"/>
        <v>0</v>
      </c>
      <c r="O104" s="56">
        <f t="shared" si="59"/>
        <v>0</v>
      </c>
      <c r="P104" s="58">
        <f t="shared" si="30"/>
        <v>0</v>
      </c>
      <c r="Q104" s="56">
        <f t="shared" si="60"/>
        <v>0</v>
      </c>
      <c r="R104" s="56">
        <f t="shared" si="60"/>
        <v>0</v>
      </c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  <c r="AG104" s="33"/>
      <c r="AH104" s="33"/>
      <c r="AI104" s="33"/>
      <c r="AJ104" s="33"/>
      <c r="AK104" s="33"/>
      <c r="AL104" s="33"/>
      <c r="AM104" s="33"/>
      <c r="AN104" s="33"/>
      <c r="AO104" s="33"/>
      <c r="AP104" s="33"/>
      <c r="AQ104" s="33"/>
      <c r="AR104" s="33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</row>
    <row r="105" spans="1:56" s="15" customFormat="1" ht="18.75" x14ac:dyDescent="0.2">
      <c r="A105" s="16"/>
      <c r="B105" s="59" t="s">
        <v>41</v>
      </c>
      <c r="C105" s="60" t="s">
        <v>49</v>
      </c>
      <c r="D105" s="60" t="s">
        <v>75</v>
      </c>
      <c r="E105" s="60" t="s">
        <v>81</v>
      </c>
      <c r="F105" s="60" t="s">
        <v>26</v>
      </c>
      <c r="G105" s="60" t="s">
        <v>64</v>
      </c>
      <c r="H105" s="61" t="s">
        <v>2</v>
      </c>
      <c r="I105" s="60" t="s">
        <v>43</v>
      </c>
      <c r="J105" s="65">
        <f t="shared" si="0"/>
        <v>24300</v>
      </c>
      <c r="K105" s="65">
        <v>24300</v>
      </c>
      <c r="L105" s="65">
        <v>0</v>
      </c>
      <c r="M105" s="65">
        <f t="shared" si="29"/>
        <v>0</v>
      </c>
      <c r="N105" s="65">
        <v>0</v>
      </c>
      <c r="O105" s="65">
        <v>0</v>
      </c>
      <c r="P105" s="65">
        <f t="shared" si="30"/>
        <v>0</v>
      </c>
      <c r="Q105" s="65">
        <v>0</v>
      </c>
      <c r="R105" s="65">
        <v>0</v>
      </c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8"/>
      <c r="AN105" s="38"/>
      <c r="AO105" s="38"/>
      <c r="AP105" s="38"/>
      <c r="AQ105" s="38"/>
      <c r="AR105" s="38"/>
      <c r="AS105" s="38"/>
      <c r="AT105" s="38"/>
      <c r="AU105" s="38"/>
      <c r="AV105" s="38"/>
      <c r="AW105" s="38"/>
      <c r="AX105" s="38"/>
      <c r="AY105" s="38"/>
      <c r="AZ105" s="38"/>
      <c r="BA105" s="38"/>
      <c r="BB105" s="38"/>
      <c r="BC105" s="38"/>
      <c r="BD105" s="38"/>
    </row>
    <row r="106" spans="1:56" s="23" customFormat="1" ht="18.75" x14ac:dyDescent="0.2">
      <c r="A106" s="22" t="s">
        <v>36</v>
      </c>
      <c r="B106" s="86" t="s">
        <v>37</v>
      </c>
      <c r="C106" s="86"/>
      <c r="D106" s="86"/>
      <c r="E106" s="86"/>
      <c r="F106" s="86"/>
      <c r="G106" s="86"/>
      <c r="H106" s="86"/>
      <c r="I106" s="86"/>
      <c r="J106" s="56">
        <f t="shared" ref="J106" si="61">K106+L106</f>
        <v>14553452.240000002</v>
      </c>
      <c r="K106" s="69">
        <f>K21</f>
        <v>14394194.240000002</v>
      </c>
      <c r="L106" s="69">
        <f>L21</f>
        <v>159258</v>
      </c>
      <c r="M106" s="56">
        <f t="shared" si="29"/>
        <v>7852204.0200000005</v>
      </c>
      <c r="N106" s="69">
        <f>N21</f>
        <v>7685556.0200000005</v>
      </c>
      <c r="O106" s="69">
        <f>O21</f>
        <v>166648</v>
      </c>
      <c r="P106" s="56">
        <f t="shared" si="30"/>
        <v>7723218.5700000003</v>
      </c>
      <c r="Q106" s="69">
        <f>Q21</f>
        <v>7550501.5700000003</v>
      </c>
      <c r="R106" s="69">
        <f>R21</f>
        <v>172717</v>
      </c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  <c r="AG106" s="33"/>
      <c r="AH106" s="33"/>
      <c r="AI106" s="33"/>
      <c r="AJ106" s="33"/>
      <c r="AK106" s="33"/>
      <c r="AL106" s="33"/>
      <c r="AM106" s="33"/>
      <c r="AN106" s="33"/>
      <c r="AO106" s="33"/>
      <c r="AP106" s="33"/>
      <c r="AQ106" s="33"/>
      <c r="AR106" s="33"/>
      <c r="AS106" s="33"/>
      <c r="AT106" s="33"/>
      <c r="AU106" s="33"/>
      <c r="AV106" s="33"/>
      <c r="AW106" s="33"/>
      <c r="AX106" s="33"/>
      <c r="AY106" s="33"/>
      <c r="AZ106" s="33"/>
      <c r="BA106" s="33"/>
      <c r="BB106" s="33"/>
      <c r="BC106" s="33"/>
      <c r="BD106" s="33"/>
    </row>
    <row r="107" spans="1:56" s="23" customFormat="1" ht="18.75" x14ac:dyDescent="0.2">
      <c r="A107" s="36"/>
      <c r="B107" s="6"/>
      <c r="C107" s="7"/>
      <c r="D107" s="7"/>
      <c r="E107" s="7"/>
      <c r="F107" s="7"/>
      <c r="G107" s="4"/>
      <c r="H107" s="4"/>
      <c r="I107" s="27"/>
      <c r="J107" s="43"/>
      <c r="K107" s="44"/>
      <c r="L107" s="44"/>
      <c r="M107" s="44"/>
      <c r="N107" s="43"/>
      <c r="O107" s="45"/>
      <c r="P107" s="46"/>
      <c r="Q107" s="46"/>
      <c r="R107" s="46"/>
      <c r="S107" s="39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  <c r="AG107" s="33"/>
      <c r="AH107" s="33"/>
      <c r="AI107" s="33"/>
      <c r="AJ107" s="33"/>
      <c r="AK107" s="33"/>
      <c r="AL107" s="33"/>
      <c r="AM107" s="33"/>
      <c r="AN107" s="33"/>
      <c r="AO107" s="33"/>
      <c r="AP107" s="33"/>
      <c r="AQ107" s="33"/>
      <c r="AR107" s="33"/>
      <c r="AS107" s="33"/>
      <c r="AT107" s="33"/>
      <c r="AU107" s="33"/>
      <c r="AV107" s="33"/>
      <c r="AW107" s="33"/>
      <c r="AX107" s="33"/>
      <c r="AY107" s="33"/>
      <c r="AZ107" s="33"/>
      <c r="BA107" s="33"/>
      <c r="BB107" s="33"/>
      <c r="BC107" s="33"/>
      <c r="BD107" s="33"/>
    </row>
    <row r="108" spans="1:56" s="23" customFormat="1" ht="18.75" x14ac:dyDescent="0.2">
      <c r="A108" s="33"/>
      <c r="I108" s="29"/>
      <c r="J108" s="47">
        <v>9698811.8699999992</v>
      </c>
      <c r="K108" s="47">
        <v>9539553.8699999992</v>
      </c>
      <c r="L108" s="47">
        <v>159258</v>
      </c>
      <c r="M108" s="47">
        <v>7912177.5199999996</v>
      </c>
      <c r="N108" s="47">
        <v>7745529.5199999996</v>
      </c>
      <c r="O108" s="47">
        <v>166648</v>
      </c>
      <c r="P108" s="47">
        <v>7756649.1799999997</v>
      </c>
      <c r="Q108" s="47">
        <v>7583932.1799999997</v>
      </c>
      <c r="R108" s="47">
        <v>172717</v>
      </c>
      <c r="S108" s="39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  <c r="AG108" s="33"/>
      <c r="AH108" s="33"/>
      <c r="AI108" s="33"/>
      <c r="AJ108" s="33"/>
      <c r="AK108" s="33"/>
      <c r="AL108" s="33"/>
      <c r="AM108" s="33"/>
      <c r="AN108" s="33"/>
      <c r="AO108" s="33"/>
      <c r="AP108" s="33"/>
      <c r="AQ108" s="33"/>
      <c r="AR108" s="33"/>
      <c r="AS108" s="33"/>
      <c r="AT108" s="33"/>
      <c r="AU108" s="33"/>
      <c r="AV108" s="33"/>
      <c r="AW108" s="33"/>
      <c r="AX108" s="33"/>
      <c r="AY108" s="33"/>
      <c r="AZ108" s="33"/>
      <c r="BA108" s="33"/>
      <c r="BB108" s="33"/>
      <c r="BC108" s="33"/>
      <c r="BD108" s="33"/>
    </row>
    <row r="109" spans="1:56" ht="15" x14ac:dyDescent="0.2">
      <c r="I109" s="31"/>
      <c r="J109" s="40">
        <f>J108-J106</f>
        <v>-4854640.3700000029</v>
      </c>
      <c r="K109" s="40">
        <f t="shared" ref="K109:R109" si="62">K108-K106</f>
        <v>-4854640.3700000029</v>
      </c>
      <c r="L109" s="40">
        <f t="shared" si="62"/>
        <v>0</v>
      </c>
      <c r="M109" s="40">
        <f t="shared" si="62"/>
        <v>59973.499999999069</v>
      </c>
      <c r="N109" s="40">
        <f t="shared" si="62"/>
        <v>59973.499999999069</v>
      </c>
      <c r="O109" s="40">
        <f t="shared" si="62"/>
        <v>0</v>
      </c>
      <c r="P109" s="40">
        <f t="shared" si="62"/>
        <v>33430.609999999404</v>
      </c>
      <c r="Q109" s="40">
        <f t="shared" si="62"/>
        <v>33430.609999999404</v>
      </c>
      <c r="R109" s="40">
        <f t="shared" si="62"/>
        <v>0</v>
      </c>
      <c r="S109" s="39"/>
    </row>
    <row r="110" spans="1:56" ht="15.75" x14ac:dyDescent="0.25">
      <c r="I110" s="31"/>
      <c r="J110" s="30"/>
      <c r="K110" s="30"/>
      <c r="L110" s="30"/>
      <c r="M110" s="30"/>
      <c r="N110" s="30"/>
      <c r="O110" s="30"/>
      <c r="P110" s="30"/>
      <c r="Q110" s="32"/>
      <c r="R110" s="28"/>
      <c r="S110" s="39"/>
    </row>
    <row r="111" spans="1:56" ht="18.75" x14ac:dyDescent="0.25">
      <c r="A111" s="36"/>
      <c r="B111" s="3"/>
      <c r="C111" s="4"/>
      <c r="D111" s="4"/>
      <c r="E111" s="4"/>
      <c r="F111" s="4"/>
      <c r="G111" s="4"/>
      <c r="H111" s="5"/>
      <c r="I111" s="27"/>
      <c r="J111" s="30"/>
      <c r="K111" s="30"/>
      <c r="L111" s="30"/>
      <c r="M111" s="30"/>
      <c r="N111" s="30"/>
      <c r="O111" s="30"/>
      <c r="P111" s="30"/>
      <c r="Q111" s="32"/>
      <c r="R111" s="28"/>
      <c r="S111" s="39"/>
    </row>
    <row r="112" spans="1:56" ht="18.75" x14ac:dyDescent="0.25">
      <c r="A112" s="36"/>
      <c r="B112" s="3"/>
      <c r="C112" s="4"/>
      <c r="D112" s="4"/>
      <c r="E112" s="4"/>
      <c r="F112" s="4"/>
      <c r="G112" s="4"/>
      <c r="H112" s="5"/>
      <c r="I112" s="27"/>
      <c r="J112" s="30"/>
      <c r="K112" s="30"/>
      <c r="L112" s="30"/>
      <c r="M112" s="30"/>
      <c r="N112" s="30"/>
      <c r="O112" s="30"/>
      <c r="P112" s="30"/>
      <c r="Q112" s="30"/>
      <c r="R112" s="30"/>
      <c r="S112" s="39"/>
    </row>
    <row r="113" spans="1:16" ht="18.75" x14ac:dyDescent="0.25">
      <c r="A113" s="36"/>
      <c r="B113" s="3"/>
      <c r="C113" s="4"/>
      <c r="D113" s="4"/>
      <c r="E113" s="4"/>
      <c r="F113" s="4"/>
      <c r="G113" s="4"/>
      <c r="H113" s="5"/>
      <c r="I113" s="4"/>
      <c r="J113" s="26"/>
      <c r="K113" s="26"/>
      <c r="L113" s="26"/>
      <c r="M113" s="30"/>
      <c r="N113" s="26"/>
      <c r="O113" s="26"/>
      <c r="P113" s="30"/>
    </row>
    <row r="114" spans="1:16" ht="19.5" customHeight="1" x14ac:dyDescent="0.2">
      <c r="A114" s="36"/>
      <c r="B114" s="3"/>
      <c r="C114" s="4"/>
      <c r="D114" s="4"/>
      <c r="E114" s="4"/>
      <c r="F114" s="4"/>
      <c r="G114" s="4"/>
      <c r="H114" s="5"/>
      <c r="I114" s="4"/>
      <c r="J114" s="9"/>
      <c r="K114" s="9"/>
      <c r="L114" s="19"/>
      <c r="M114" s="2"/>
    </row>
    <row r="115" spans="1:16" ht="19.5" customHeight="1" x14ac:dyDescent="0.2">
      <c r="A115" s="36"/>
      <c r="B115" s="3"/>
      <c r="C115" s="4"/>
      <c r="D115" s="4"/>
      <c r="E115" s="4"/>
      <c r="F115" s="4"/>
      <c r="G115" s="4"/>
      <c r="H115" s="5"/>
      <c r="I115" s="4"/>
      <c r="J115" s="9"/>
      <c r="K115" s="9"/>
      <c r="L115" s="19"/>
      <c r="M115" s="2"/>
    </row>
    <row r="116" spans="1:16" ht="37.5" customHeight="1" x14ac:dyDescent="0.2">
      <c r="A116" s="36"/>
      <c r="B116" s="3"/>
      <c r="C116" s="4"/>
      <c r="D116" s="4"/>
      <c r="E116" s="4"/>
      <c r="F116" s="4"/>
      <c r="G116" s="4"/>
      <c r="H116" s="5"/>
      <c r="I116" s="4"/>
      <c r="J116" s="9"/>
      <c r="K116" s="9"/>
      <c r="L116" s="19"/>
      <c r="M116" s="2"/>
    </row>
    <row r="117" spans="1:16" ht="19.5" customHeight="1" x14ac:dyDescent="0.2">
      <c r="A117" s="36"/>
      <c r="B117" s="3"/>
      <c r="C117" s="4"/>
      <c r="D117" s="4"/>
      <c r="E117" s="4"/>
      <c r="F117" s="4"/>
      <c r="G117" s="4"/>
      <c r="H117" s="5"/>
      <c r="I117" s="4"/>
      <c r="J117" s="9"/>
      <c r="K117" s="9"/>
      <c r="L117" s="19"/>
      <c r="M117" s="2"/>
    </row>
    <row r="118" spans="1:16" ht="19.5" customHeight="1" x14ac:dyDescent="0.3">
      <c r="A118" s="37"/>
      <c r="B118" s="3"/>
      <c r="C118" s="4"/>
      <c r="D118" s="4"/>
      <c r="E118" s="4"/>
      <c r="F118" s="4"/>
      <c r="G118" s="4"/>
      <c r="H118" s="4"/>
      <c r="I118" s="4"/>
      <c r="J118" s="9"/>
      <c r="K118" s="9"/>
      <c r="L118" s="19"/>
      <c r="M118" s="10"/>
      <c r="N118" s="25"/>
    </row>
  </sheetData>
  <autoFilter ref="A20:BD106"/>
  <mergeCells count="19">
    <mergeCell ref="A17:A19"/>
    <mergeCell ref="B17:B19"/>
    <mergeCell ref="C17:I18"/>
    <mergeCell ref="J17:L17"/>
    <mergeCell ref="M17:O17"/>
    <mergeCell ref="C19:H19"/>
    <mergeCell ref="A11:R11"/>
    <mergeCell ref="A12:R12"/>
    <mergeCell ref="A13:R13"/>
    <mergeCell ref="A14:R14"/>
    <mergeCell ref="A15:R15"/>
    <mergeCell ref="B106:I106"/>
    <mergeCell ref="P17:R17"/>
    <mergeCell ref="J18:J19"/>
    <mergeCell ref="K18:L18"/>
    <mergeCell ref="M18:M19"/>
    <mergeCell ref="N18:O18"/>
    <mergeCell ref="P18:P19"/>
    <mergeCell ref="Q18:R18"/>
  </mergeCells>
  <pageMargins left="0.59055118110236227" right="0.59055118110236227" top="0.98425196850393704" bottom="0.59055118110236227" header="0" footer="0"/>
  <pageSetup paperSize="9" scale="45" firstPageNumber="0" fitToWidth="0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2022-05-20T09:25:00Z</cp:lastPrinted>
  <dcterms:created xsi:type="dcterms:W3CDTF">2013-11-01T07:57:32Z</dcterms:created>
  <dcterms:modified xsi:type="dcterms:W3CDTF">2023-02-13T03:32:26Z</dcterms:modified>
</cp:coreProperties>
</file>